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itz\Desktop\"/>
    </mc:Choice>
  </mc:AlternateContent>
  <bookViews>
    <workbookView xWindow="-60" yWindow="-45" windowWidth="12870" windowHeight="9900"/>
  </bookViews>
  <sheets>
    <sheet name="TabelleGrunddurchgang" sheetId="1" r:id="rId1"/>
    <sheet name="SpieleGrunddurchgang" sheetId="9" r:id="rId2"/>
    <sheet name="TabelleFinale" sheetId="6" r:id="rId3"/>
    <sheet name="SpieleFinale" sheetId="8" r:id="rId4"/>
    <sheet name="Endergebnis" sheetId="7" r:id="rId5"/>
  </sheets>
  <calcPr calcId="162913"/>
</workbook>
</file>

<file path=xl/calcChain.xml><?xml version="1.0" encoding="utf-8"?>
<calcChain xmlns="http://schemas.openxmlformats.org/spreadsheetml/2006/main">
  <c r="B3" i="9" l="1"/>
  <c r="D3" i="9"/>
  <c r="E3" i="9"/>
  <c r="B5" i="9"/>
  <c r="D5" i="9"/>
  <c r="E5" i="9"/>
  <c r="B7" i="9"/>
  <c r="D7" i="9"/>
  <c r="E7" i="9"/>
  <c r="B9" i="9"/>
  <c r="D9" i="9"/>
  <c r="E9" i="9"/>
  <c r="B11" i="9"/>
  <c r="D11" i="9"/>
  <c r="E11" i="9"/>
  <c r="B13" i="9"/>
  <c r="D13" i="9"/>
  <c r="E13" i="9"/>
  <c r="B15" i="9"/>
  <c r="D15" i="9"/>
  <c r="E15" i="9"/>
  <c r="B17" i="9"/>
  <c r="D17" i="9"/>
  <c r="E17" i="9"/>
  <c r="B19" i="9"/>
  <c r="D19" i="9"/>
  <c r="E19" i="9"/>
  <c r="B21" i="9"/>
  <c r="D21" i="9"/>
  <c r="E21" i="9"/>
  <c r="B23" i="9"/>
  <c r="D23" i="9"/>
  <c r="E23" i="9"/>
  <c r="B25" i="9"/>
  <c r="D25" i="9"/>
  <c r="E25" i="9"/>
  <c r="B27" i="9"/>
  <c r="D27" i="9"/>
  <c r="E27" i="9"/>
  <c r="B29" i="9"/>
  <c r="D29" i="9"/>
  <c r="E29" i="9"/>
  <c r="B31" i="9"/>
  <c r="D31" i="9"/>
  <c r="E31" i="9"/>
  <c r="B33" i="9"/>
  <c r="D33" i="9"/>
  <c r="E33" i="9"/>
  <c r="B35" i="9"/>
  <c r="D35" i="9"/>
  <c r="E35" i="9"/>
  <c r="B37" i="9"/>
  <c r="D37" i="9"/>
  <c r="E37" i="9"/>
  <c r="B39" i="9"/>
  <c r="D39" i="9"/>
  <c r="E39" i="9"/>
  <c r="B41" i="9"/>
  <c r="D41" i="9"/>
  <c r="E41" i="9"/>
  <c r="B43" i="9"/>
  <c r="D43" i="9"/>
  <c r="E43" i="9"/>
  <c r="B45" i="9"/>
  <c r="D45" i="9"/>
  <c r="E45" i="9"/>
  <c r="B47" i="9"/>
  <c r="D47" i="9"/>
  <c r="E47" i="9"/>
  <c r="B49" i="9"/>
  <c r="D49" i="9"/>
  <c r="E49" i="9"/>
  <c r="B51" i="9"/>
  <c r="D51" i="9"/>
  <c r="E51" i="9"/>
  <c r="B53" i="9"/>
  <c r="D53" i="9"/>
  <c r="E53" i="9"/>
  <c r="B55" i="9"/>
  <c r="D55" i="9"/>
  <c r="E55" i="9"/>
  <c r="B57" i="9"/>
  <c r="D57" i="9"/>
  <c r="E57" i="9"/>
  <c r="B59" i="9"/>
  <c r="D59" i="9"/>
  <c r="E59" i="9"/>
  <c r="B61" i="9"/>
  <c r="D61" i="9"/>
  <c r="E61" i="9"/>
  <c r="B63" i="9"/>
  <c r="D63" i="9"/>
  <c r="E63" i="9"/>
  <c r="B65" i="9"/>
  <c r="D65" i="9"/>
  <c r="E65" i="9"/>
  <c r="B67" i="9"/>
  <c r="D67" i="9"/>
  <c r="E67" i="9"/>
  <c r="B69" i="9"/>
  <c r="D69" i="9"/>
  <c r="E69" i="9"/>
  <c r="B71" i="9"/>
  <c r="D71" i="9"/>
  <c r="E71" i="9"/>
  <c r="B73" i="9"/>
  <c r="D73" i="9"/>
  <c r="E73" i="9"/>
  <c r="B75" i="9"/>
  <c r="D75" i="9"/>
  <c r="E75" i="9"/>
  <c r="B77" i="9"/>
  <c r="D77" i="9"/>
  <c r="E77" i="9"/>
  <c r="B79" i="9"/>
  <c r="D79" i="9"/>
  <c r="E79" i="9"/>
  <c r="B81" i="9"/>
  <c r="D81" i="9"/>
  <c r="E81" i="9"/>
  <c r="B83" i="9"/>
  <c r="D83" i="9"/>
  <c r="E83" i="9"/>
  <c r="B85" i="9"/>
  <c r="D85" i="9"/>
  <c r="E85" i="9"/>
  <c r="B87" i="9"/>
  <c r="D87" i="9"/>
  <c r="E87" i="9"/>
  <c r="B89" i="9"/>
  <c r="D89" i="9"/>
  <c r="E89" i="9"/>
  <c r="B91" i="9"/>
  <c r="D91" i="9"/>
  <c r="E91" i="9"/>
  <c r="B93" i="9"/>
  <c r="D93" i="9"/>
  <c r="E93" i="9"/>
  <c r="B95" i="9"/>
  <c r="D95" i="9"/>
  <c r="E95" i="9"/>
  <c r="B97" i="9"/>
  <c r="D97" i="9"/>
  <c r="E97" i="9"/>
  <c r="B99" i="9"/>
  <c r="D99" i="9"/>
  <c r="E99" i="9"/>
  <c r="B101" i="9"/>
  <c r="D101" i="9"/>
  <c r="E101" i="9"/>
  <c r="B103" i="9"/>
  <c r="D103" i="9"/>
  <c r="E103" i="9"/>
  <c r="B105" i="9"/>
  <c r="D105" i="9"/>
  <c r="E105" i="9"/>
  <c r="B107" i="9"/>
  <c r="D107" i="9"/>
  <c r="E107" i="9"/>
  <c r="B109" i="9"/>
  <c r="D109" i="9"/>
  <c r="E109" i="9"/>
  <c r="B111" i="9"/>
  <c r="D111" i="9"/>
  <c r="E111" i="9"/>
  <c r="B113" i="9"/>
  <c r="D113" i="9"/>
  <c r="E113" i="9"/>
  <c r="B115" i="9"/>
  <c r="D115" i="9"/>
  <c r="E115" i="9"/>
  <c r="B117" i="9"/>
  <c r="D117" i="9"/>
  <c r="E117" i="9"/>
  <c r="B119" i="9"/>
  <c r="D119" i="9"/>
  <c r="E119" i="9"/>
  <c r="B121" i="9"/>
  <c r="D121" i="9"/>
  <c r="E121" i="9"/>
  <c r="C3" i="8"/>
  <c r="D3" i="8"/>
  <c r="C5" i="8"/>
  <c r="D5" i="8"/>
  <c r="C7" i="8"/>
  <c r="D7" i="8"/>
  <c r="C9" i="8"/>
  <c r="D9" i="8"/>
  <c r="C11" i="8"/>
  <c r="D11" i="8"/>
  <c r="C13" i="8"/>
  <c r="D13" i="8"/>
  <c r="C15" i="8"/>
  <c r="D15" i="8"/>
  <c r="C17" i="8"/>
  <c r="D17" i="8"/>
  <c r="C19" i="8"/>
  <c r="D19" i="8"/>
  <c r="C21" i="8"/>
  <c r="D21" i="8"/>
  <c r="C23" i="8"/>
  <c r="D23" i="8"/>
  <c r="C25" i="8"/>
  <c r="D25" i="8"/>
  <c r="C27" i="8"/>
  <c r="D27" i="8"/>
  <c r="C29" i="8"/>
  <c r="D29" i="8"/>
  <c r="C31" i="8"/>
  <c r="D31" i="8"/>
  <c r="C33" i="8"/>
  <c r="D33" i="8"/>
  <c r="C35" i="8"/>
  <c r="D35" i="8"/>
  <c r="C37" i="8"/>
  <c r="D37" i="8"/>
  <c r="C39" i="8"/>
  <c r="D39" i="8"/>
  <c r="C41" i="8"/>
  <c r="D41" i="8"/>
  <c r="C43" i="8"/>
  <c r="D43" i="8"/>
  <c r="C45" i="8"/>
  <c r="D45" i="8"/>
  <c r="C47" i="8"/>
  <c r="D47" i="8"/>
  <c r="C49" i="8"/>
  <c r="D49" i="8"/>
  <c r="C51" i="8"/>
  <c r="D51" i="8"/>
  <c r="C53" i="8"/>
  <c r="D53" i="8"/>
  <c r="C55" i="8"/>
  <c r="D55" i="8"/>
  <c r="C57" i="8"/>
  <c r="D57" i="8"/>
  <c r="C59" i="8"/>
  <c r="D59" i="8"/>
  <c r="C61" i="8"/>
  <c r="D61" i="8"/>
  <c r="F29" i="6" l="1"/>
  <c r="E22" i="6"/>
  <c r="C22" i="6"/>
  <c r="F10" i="6"/>
  <c r="F4" i="6"/>
  <c r="E12" i="6"/>
  <c r="C6" i="6"/>
  <c r="B4" i="6"/>
  <c r="B5" i="6"/>
  <c r="B30" i="6"/>
  <c r="B29" i="6"/>
  <c r="B28" i="6"/>
  <c r="B24" i="6"/>
  <c r="B23" i="6"/>
  <c r="B22" i="6"/>
  <c r="B18" i="6"/>
  <c r="B17" i="6"/>
  <c r="B16" i="6"/>
  <c r="B12" i="6"/>
  <c r="B11" i="6"/>
  <c r="B10" i="6"/>
  <c r="B6" i="6"/>
  <c r="F30" i="6"/>
  <c r="E30" i="6"/>
  <c r="F28" i="6"/>
  <c r="E28" i="6"/>
  <c r="F24" i="6"/>
  <c r="E24" i="6"/>
  <c r="F22" i="6"/>
  <c r="D30" i="6"/>
  <c r="C30" i="6"/>
  <c r="E29" i="6"/>
  <c r="D24" i="6"/>
  <c r="C24" i="6"/>
  <c r="F23" i="6"/>
  <c r="E23" i="6"/>
  <c r="D29" i="6"/>
  <c r="C29" i="6"/>
  <c r="D28" i="6"/>
  <c r="C28" i="6"/>
  <c r="D23" i="6"/>
  <c r="C23" i="6"/>
  <c r="D22" i="6"/>
  <c r="F18" i="6"/>
  <c r="E18" i="6"/>
  <c r="F16" i="6"/>
  <c r="E16" i="6"/>
  <c r="F12" i="6"/>
  <c r="E10" i="6"/>
  <c r="F6" i="6"/>
  <c r="E6" i="6"/>
  <c r="E4" i="6"/>
  <c r="D18" i="6"/>
  <c r="C18" i="6"/>
  <c r="F17" i="6"/>
  <c r="E17" i="6"/>
  <c r="D12" i="6"/>
  <c r="C12" i="6"/>
  <c r="F11" i="6"/>
  <c r="E11" i="6"/>
  <c r="D6" i="6"/>
  <c r="F5" i="6"/>
  <c r="E5" i="6"/>
  <c r="D17" i="6"/>
  <c r="C17" i="6"/>
  <c r="D16" i="6"/>
  <c r="C16" i="6"/>
  <c r="D11" i="6"/>
  <c r="C11" i="6"/>
  <c r="D10" i="6"/>
  <c r="C10" i="6"/>
  <c r="D5" i="6"/>
  <c r="C5" i="6"/>
  <c r="D4" i="6"/>
  <c r="H4" i="6" s="1"/>
  <c r="C4" i="6"/>
  <c r="A37" i="8" l="1"/>
  <c r="A25" i="8"/>
  <c r="A27" i="8"/>
  <c r="A3" i="8"/>
  <c r="A39" i="8"/>
  <c r="A55" i="8"/>
  <c r="A17" i="8"/>
  <c r="A29" i="8"/>
  <c r="A47" i="8"/>
  <c r="A41" i="8"/>
  <c r="A7" i="8"/>
  <c r="A31" i="8"/>
  <c r="A49" i="8"/>
  <c r="A57" i="8"/>
  <c r="A19" i="8"/>
  <c r="A9" i="8"/>
  <c r="A43" i="8"/>
  <c r="A59" i="8"/>
  <c r="A33" i="8"/>
  <c r="A21" i="8"/>
  <c r="A45" i="8"/>
  <c r="A51" i="8"/>
  <c r="A11" i="8"/>
  <c r="A35" i="8"/>
  <c r="A61" i="8"/>
  <c r="A53" i="8"/>
  <c r="A23" i="8"/>
  <c r="A13" i="8"/>
  <c r="A15" i="8"/>
  <c r="A5" i="8"/>
  <c r="H16" i="6"/>
  <c r="G12" i="6"/>
  <c r="H22" i="6"/>
  <c r="G22" i="6"/>
  <c r="H18" i="6"/>
  <c r="H23" i="6"/>
  <c r="G16" i="6"/>
  <c r="G4" i="6"/>
  <c r="H30" i="6"/>
  <c r="G18" i="6"/>
  <c r="G24" i="6"/>
  <c r="H12" i="6"/>
  <c r="H28" i="6"/>
  <c r="H24" i="6"/>
  <c r="G10" i="6"/>
  <c r="G30" i="6"/>
  <c r="G28" i="6"/>
  <c r="H6" i="6"/>
  <c r="H29" i="6"/>
  <c r="G29" i="6"/>
  <c r="H17" i="6"/>
  <c r="G6" i="6"/>
  <c r="G17" i="6"/>
  <c r="G23" i="6"/>
  <c r="G11" i="6"/>
  <c r="H11" i="6"/>
  <c r="H10" i="6"/>
  <c r="H5" i="6"/>
  <c r="G5" i="6"/>
  <c r="J26" i="1"/>
  <c r="I26" i="1"/>
  <c r="J23" i="1"/>
  <c r="I23" i="1"/>
  <c r="J17" i="1"/>
  <c r="I17" i="1"/>
  <c r="J14" i="1"/>
  <c r="I14" i="1"/>
  <c r="J8" i="1"/>
  <c r="I8" i="1"/>
  <c r="J5" i="1"/>
  <c r="I5" i="1"/>
  <c r="J25" i="1"/>
  <c r="I25" i="1"/>
  <c r="J22" i="1"/>
  <c r="I22" i="1"/>
  <c r="J16" i="1"/>
  <c r="I16" i="1"/>
  <c r="J13" i="1"/>
  <c r="I13" i="1"/>
  <c r="J7" i="1"/>
  <c r="I7" i="1"/>
  <c r="J4" i="1"/>
  <c r="I4" i="1"/>
  <c r="H26" i="1"/>
  <c r="G26" i="1"/>
  <c r="J24" i="1"/>
  <c r="I24" i="1"/>
  <c r="H17" i="1"/>
  <c r="G17" i="1"/>
  <c r="J15" i="1"/>
  <c r="I15" i="1"/>
  <c r="H8" i="1"/>
  <c r="G8" i="1"/>
  <c r="J6" i="1"/>
  <c r="I6" i="1"/>
  <c r="H25" i="1"/>
  <c r="G25" i="1"/>
  <c r="H23" i="1"/>
  <c r="G23" i="1"/>
  <c r="H16" i="1"/>
  <c r="G16" i="1"/>
  <c r="H14" i="1"/>
  <c r="G14" i="1"/>
  <c r="H7" i="1"/>
  <c r="G7" i="1"/>
  <c r="H5" i="1"/>
  <c r="G5" i="1"/>
  <c r="H24" i="1"/>
  <c r="G24" i="1"/>
  <c r="H22" i="1"/>
  <c r="G22" i="1"/>
  <c r="H15" i="1"/>
  <c r="G15" i="1"/>
  <c r="H13" i="1"/>
  <c r="G13" i="1"/>
  <c r="H6" i="1"/>
  <c r="G6" i="1"/>
  <c r="H4" i="1"/>
  <c r="G4" i="1"/>
  <c r="F26" i="1"/>
  <c r="E26" i="1"/>
  <c r="F25" i="1"/>
  <c r="E25" i="1"/>
  <c r="F17" i="1"/>
  <c r="E17" i="1"/>
  <c r="F16" i="1"/>
  <c r="E16" i="1"/>
  <c r="F8" i="1"/>
  <c r="E8" i="1"/>
  <c r="F7" i="1"/>
  <c r="E7" i="1"/>
  <c r="F24" i="1"/>
  <c r="E24" i="1"/>
  <c r="F23" i="1"/>
  <c r="E23" i="1"/>
  <c r="F15" i="1"/>
  <c r="E15" i="1"/>
  <c r="F14" i="1"/>
  <c r="E14" i="1"/>
  <c r="C4" i="1" l="1"/>
  <c r="D4" i="1"/>
  <c r="C5" i="1"/>
  <c r="D5" i="1"/>
  <c r="C13" i="1"/>
  <c r="D13" i="1"/>
  <c r="C14" i="1"/>
  <c r="K14" i="1" s="1"/>
  <c r="D14" i="1"/>
  <c r="L14" i="1" s="1"/>
  <c r="C22" i="1"/>
  <c r="D22" i="1"/>
  <c r="C23" i="1"/>
  <c r="D23" i="1"/>
  <c r="C6" i="1"/>
  <c r="D6" i="1"/>
  <c r="C7" i="1"/>
  <c r="D7" i="1"/>
  <c r="C15" i="1"/>
  <c r="K15" i="1" s="1"/>
  <c r="D15" i="1"/>
  <c r="L15" i="1" s="1"/>
  <c r="C16" i="1"/>
  <c r="K16" i="1" s="1"/>
  <c r="D16" i="1"/>
  <c r="L16" i="1" s="1"/>
  <c r="C24" i="1"/>
  <c r="D24" i="1"/>
  <c r="C25" i="1"/>
  <c r="D25" i="1"/>
  <c r="E4" i="1"/>
  <c r="F4" i="1"/>
  <c r="C8" i="1"/>
  <c r="D8" i="1"/>
  <c r="E13" i="1"/>
  <c r="F13" i="1"/>
  <c r="C17" i="1"/>
  <c r="K17" i="1" s="1"/>
  <c r="D17" i="1"/>
  <c r="L17" i="1" s="1"/>
  <c r="E22" i="1"/>
  <c r="F22" i="1"/>
  <c r="C26" i="1"/>
  <c r="D26" i="1"/>
  <c r="E5" i="1"/>
  <c r="F5" i="1"/>
  <c r="E6" i="1"/>
  <c r="F6" i="1"/>
  <c r="K22" i="1" l="1"/>
  <c r="L13" i="1"/>
  <c r="K13" i="1"/>
  <c r="K4" i="1"/>
  <c r="K26" i="1"/>
  <c r="K25" i="1"/>
  <c r="L23" i="1"/>
  <c r="L8" i="1"/>
  <c r="L24" i="1"/>
  <c r="L25" i="1"/>
  <c r="K23" i="1"/>
  <c r="K7" i="1"/>
  <c r="K8" i="1"/>
  <c r="L7" i="1"/>
  <c r="L6" i="1"/>
  <c r="K6" i="1"/>
  <c r="L5" i="1"/>
  <c r="K5" i="1"/>
  <c r="L4" i="1"/>
  <c r="L26" i="1" l="1"/>
  <c r="K24" i="1"/>
  <c r="L22" i="1"/>
</calcChain>
</file>

<file path=xl/sharedStrings.xml><?xml version="1.0" encoding="utf-8"?>
<sst xmlns="http://schemas.openxmlformats.org/spreadsheetml/2006/main" count="246" uniqueCount="46">
  <si>
    <t>A</t>
  </si>
  <si>
    <t>B</t>
  </si>
  <si>
    <t>C</t>
  </si>
  <si>
    <t>D</t>
  </si>
  <si>
    <t>E</t>
  </si>
  <si>
    <t>Spiel 1</t>
  </si>
  <si>
    <t>Spiel 2</t>
  </si>
  <si>
    <t>Spiel 3</t>
  </si>
  <si>
    <t>Spiel 4</t>
  </si>
  <si>
    <t>Punkt</t>
  </si>
  <si>
    <t>Diff</t>
  </si>
  <si>
    <t>Gesamt</t>
  </si>
  <si>
    <t>Spieler</t>
  </si>
  <si>
    <t>5er Raster Gruppe A</t>
  </si>
  <si>
    <t>5er Raster Gruppe B</t>
  </si>
  <si>
    <t>5er Raster Gruppe C</t>
  </si>
  <si>
    <t>Finalgruppe 13-15</t>
  </si>
  <si>
    <t>Finalgruppe 10-12</t>
  </si>
  <si>
    <t>Finalgruppe 7-9</t>
  </si>
  <si>
    <t>Finalgruppe 4-6</t>
  </si>
  <si>
    <t>Finalgruppe 1-3</t>
  </si>
  <si>
    <t>Ergebnis Gruppe A</t>
  </si>
  <si>
    <t>Ergebnis Gruppe B</t>
  </si>
  <si>
    <t>Ergebnis Gruppe C</t>
  </si>
  <si>
    <t>ENDERGEBNIS</t>
  </si>
  <si>
    <t>Martin Rosenkranz</t>
  </si>
  <si>
    <t>Franz Spann</t>
  </si>
  <si>
    <t>Christian Kainz</t>
  </si>
  <si>
    <t>Eva Kraft</t>
  </si>
  <si>
    <t>Gerald Kraft</t>
  </si>
  <si>
    <t>Gerhard Wilinger</t>
  </si>
  <si>
    <t>Georg Strohmeier</t>
  </si>
  <si>
    <t>Andreas Weintögl</t>
  </si>
  <si>
    <t>Lukas Willinger</t>
  </si>
  <si>
    <t>Hans Bittermann</t>
  </si>
  <si>
    <t>Pizi Rosenkranz</t>
  </si>
  <si>
    <t>Gaggi Rosenkranz</t>
  </si>
  <si>
    <t>Manuel Fettinger</t>
  </si>
  <si>
    <t>Heinz Kaufmann</t>
  </si>
  <si>
    <t>Franz Schuh</t>
  </si>
  <si>
    <t>Gerhard Willinger</t>
  </si>
  <si>
    <t>Sieg</t>
  </si>
  <si>
    <t>Punkte</t>
  </si>
  <si>
    <t>Spiele Final</t>
  </si>
  <si>
    <t>Spiele Grunddurchgang</t>
  </si>
  <si>
    <t>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</si>
</sst>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Bradley Hand ITC"/>
      <family val="4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1" xfId="0" applyFont="1" applyFill="1" applyBorder="1"/>
    <xf numFmtId="0" fontId="0" fillId="3" borderId="0" xfId="0" applyFill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5" fillId="0" borderId="1" xfId="0" applyFont="1" applyFill="1" applyBorder="1"/>
    <xf numFmtId="0" fontId="0" fillId="0" borderId="0" xfId="0" applyFont="1" applyFill="1" applyBorder="1"/>
    <xf numFmtId="0" fontId="1" fillId="0" borderId="0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2" borderId="0" xfId="0" applyFill="1" applyAlignment="1">
      <alignment horizontal="center" vertical="center"/>
    </xf>
    <xf numFmtId="0" fontId="10" fillId="0" borderId="15" xfId="0" applyFont="1" applyBorder="1"/>
    <xf numFmtId="0" fontId="0" fillId="0" borderId="1" xfId="0" applyBorder="1" applyAlignment="1">
      <alignment horizontal="center" vertical="center"/>
    </xf>
    <xf numFmtId="0" fontId="10" fillId="0" borderId="16" xfId="0" applyFont="1" applyBorder="1"/>
    <xf numFmtId="0" fontId="10" fillId="0" borderId="17" xfId="0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6"/>
  <sheetViews>
    <sheetView tabSelected="1" zoomScale="95" zoomScaleNormal="95" workbookViewId="0">
      <selection activeCell="B14" sqref="B14"/>
    </sheetView>
  </sheetViews>
  <sheetFormatPr baseColWidth="10" defaultColWidth="9.140625" defaultRowHeight="18.75" x14ac:dyDescent="0.3"/>
  <cols>
    <col min="1" max="1" width="6" style="1" customWidth="1"/>
    <col min="2" max="2" width="24.7109375" customWidth="1"/>
    <col min="3" max="12" width="8.5703125" customWidth="1"/>
    <col min="13" max="14" width="7.42578125" customWidth="1"/>
    <col min="15" max="15" width="24.7109375" customWidth="1"/>
    <col min="16" max="17" width="8.5703125" customWidth="1"/>
    <col min="19" max="19" width="24.7109375" style="24" customWidth="1"/>
  </cols>
  <sheetData>
    <row r="1" spans="1:19" ht="30" customHeight="1" thickBot="1" x14ac:dyDescent="0.55000000000000004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O1" s="51" t="s">
        <v>21</v>
      </c>
      <c r="P1" s="51"/>
      <c r="Q1" s="51"/>
      <c r="R1" s="51"/>
    </row>
    <row r="2" spans="1:19" ht="15" customHeight="1" x14ac:dyDescent="0.3">
      <c r="B2" s="44" t="s">
        <v>12</v>
      </c>
      <c r="C2" s="46" t="s">
        <v>5</v>
      </c>
      <c r="D2" s="47"/>
      <c r="E2" s="46" t="s">
        <v>6</v>
      </c>
      <c r="F2" s="47"/>
      <c r="G2" s="46" t="s">
        <v>7</v>
      </c>
      <c r="H2" s="47"/>
      <c r="I2" s="46" t="s">
        <v>8</v>
      </c>
      <c r="J2" s="47"/>
      <c r="K2" s="48" t="s">
        <v>11</v>
      </c>
      <c r="L2" s="49"/>
      <c r="O2" s="52" t="s">
        <v>12</v>
      </c>
      <c r="P2" s="54" t="s">
        <v>11</v>
      </c>
      <c r="Q2" s="55"/>
      <c r="R2" s="4"/>
      <c r="S2" s="50"/>
    </row>
    <row r="3" spans="1:19" ht="15" customHeight="1" x14ac:dyDescent="0.3">
      <c r="B3" s="45"/>
      <c r="C3" s="11" t="s">
        <v>9</v>
      </c>
      <c r="D3" s="9" t="s">
        <v>10</v>
      </c>
      <c r="E3" s="11" t="s">
        <v>9</v>
      </c>
      <c r="F3" s="9" t="s">
        <v>10</v>
      </c>
      <c r="G3" s="11" t="s">
        <v>9</v>
      </c>
      <c r="H3" s="9" t="s">
        <v>10</v>
      </c>
      <c r="I3" s="11" t="s">
        <v>9</v>
      </c>
      <c r="J3" s="9" t="s">
        <v>10</v>
      </c>
      <c r="K3" s="11" t="s">
        <v>9</v>
      </c>
      <c r="L3" s="9" t="s">
        <v>10</v>
      </c>
      <c r="O3" s="53"/>
      <c r="P3" s="20" t="s">
        <v>9</v>
      </c>
      <c r="Q3" s="21" t="s">
        <v>10</v>
      </c>
      <c r="R3" s="4"/>
      <c r="S3" s="50"/>
    </row>
    <row r="4" spans="1:19" ht="21.75" customHeight="1" x14ac:dyDescent="0.35">
      <c r="A4" s="1" t="s">
        <v>0</v>
      </c>
      <c r="B4" s="3" t="s">
        <v>25</v>
      </c>
      <c r="C4" s="12">
        <f>SpieleGrunddurchgang!D3</f>
        <v>1</v>
      </c>
      <c r="D4" s="13">
        <f>SpieleGrunddurchgang!E3</f>
        <v>7</v>
      </c>
      <c r="E4" s="12">
        <f>SpieleGrunddurchgang!D27</f>
        <v>1</v>
      </c>
      <c r="F4" s="13">
        <f>SpieleGrunddurchgang!E27</f>
        <v>8</v>
      </c>
      <c r="G4" s="12">
        <f>SpieleGrunddurchgang!D63</f>
        <v>1</v>
      </c>
      <c r="H4" s="13">
        <f>SpieleGrunddurchgang!E63</f>
        <v>6</v>
      </c>
      <c r="I4" s="12">
        <f>SpieleGrunddurchgang!D99</f>
        <v>1</v>
      </c>
      <c r="J4" s="13">
        <f>SpieleGrunddurchgang!E99</f>
        <v>3</v>
      </c>
      <c r="K4" s="16">
        <f>C4+E4+G4+I4</f>
        <v>4</v>
      </c>
      <c r="L4" s="17">
        <f>D4+F4+H4+J4</f>
        <v>24</v>
      </c>
      <c r="O4" s="3" t="s">
        <v>25</v>
      </c>
      <c r="P4" s="26">
        <v>4</v>
      </c>
      <c r="Q4" s="27">
        <v>24</v>
      </c>
      <c r="R4" s="22">
        <v>1</v>
      </c>
      <c r="S4" s="25"/>
    </row>
    <row r="5" spans="1:19" ht="21.75" customHeight="1" x14ac:dyDescent="0.35">
      <c r="A5" s="1" t="s">
        <v>1</v>
      </c>
      <c r="B5" s="3" t="s">
        <v>26</v>
      </c>
      <c r="C5" s="12">
        <f>SpieleGrunddurchgang!D5</f>
        <v>0</v>
      </c>
      <c r="D5" s="13">
        <f>SpieleGrunddurchgang!E5</f>
        <v>-7</v>
      </c>
      <c r="E5" s="12">
        <f>SpieleGrunddurchgang!D39</f>
        <v>0</v>
      </c>
      <c r="F5" s="13">
        <f>SpieleGrunddurchgang!E39</f>
        <v>-6</v>
      </c>
      <c r="G5" s="12">
        <f>SpieleGrunddurchgang!D75</f>
        <v>0</v>
      </c>
      <c r="H5" s="13">
        <f>SpieleGrunddurchgang!E75</f>
        <v>-2</v>
      </c>
      <c r="I5" s="12">
        <f>SpieleGrunddurchgang!D111</f>
        <v>0</v>
      </c>
      <c r="J5" s="13">
        <f>SpieleGrunddurchgang!E111</f>
        <v>-5</v>
      </c>
      <c r="K5" s="16">
        <f t="shared" ref="K5:K8" si="0">C5+E5+G5+I5</f>
        <v>0</v>
      </c>
      <c r="L5" s="17">
        <f t="shared" ref="L5:L8" si="1">D5+F5+H5+J5</f>
        <v>-20</v>
      </c>
      <c r="O5" s="3" t="s">
        <v>27</v>
      </c>
      <c r="P5" s="26">
        <v>3</v>
      </c>
      <c r="Q5" s="27">
        <v>6</v>
      </c>
      <c r="R5" s="22">
        <v>2</v>
      </c>
      <c r="S5" s="25"/>
    </row>
    <row r="6" spans="1:19" ht="21.75" customHeight="1" x14ac:dyDescent="0.35">
      <c r="A6" s="1" t="s">
        <v>2</v>
      </c>
      <c r="B6" s="3" t="s">
        <v>27</v>
      </c>
      <c r="C6" s="12">
        <f>SpieleGrunddurchgang!D15</f>
        <v>1</v>
      </c>
      <c r="D6" s="13">
        <f>SpieleGrunddurchgang!E15</f>
        <v>4</v>
      </c>
      <c r="E6" s="12">
        <f>SpieleGrunddurchgang!D41</f>
        <v>1</v>
      </c>
      <c r="F6" s="13">
        <f>SpieleGrunddurchgang!E41</f>
        <v>6</v>
      </c>
      <c r="G6" s="12">
        <f>SpieleGrunddurchgang!D65</f>
        <v>0</v>
      </c>
      <c r="H6" s="13">
        <f>SpieleGrunddurchgang!E65</f>
        <v>-6</v>
      </c>
      <c r="I6" s="12">
        <f>SpieleGrunddurchgang!D87</f>
        <v>1</v>
      </c>
      <c r="J6" s="13">
        <f>SpieleGrunddurchgang!E87</f>
        <v>2</v>
      </c>
      <c r="K6" s="16">
        <f t="shared" si="0"/>
        <v>3</v>
      </c>
      <c r="L6" s="17">
        <f t="shared" si="1"/>
        <v>6</v>
      </c>
      <c r="O6" s="3" t="s">
        <v>28</v>
      </c>
      <c r="P6" s="26">
        <v>2</v>
      </c>
      <c r="Q6" s="27">
        <v>-2</v>
      </c>
      <c r="R6" s="22">
        <v>3</v>
      </c>
      <c r="S6" s="25"/>
    </row>
    <row r="7" spans="1:19" ht="21.75" customHeight="1" x14ac:dyDescent="0.35">
      <c r="A7" s="1" t="s">
        <v>3</v>
      </c>
      <c r="B7" s="3" t="s">
        <v>28</v>
      </c>
      <c r="C7" s="12">
        <f>SpieleGrunddurchgang!D17</f>
        <v>0</v>
      </c>
      <c r="D7" s="13">
        <f>SpieleGrunddurchgang!E17</f>
        <v>-4</v>
      </c>
      <c r="E7" s="12">
        <f>SpieleGrunddurchgang!D51</f>
        <v>1</v>
      </c>
      <c r="F7" s="13">
        <f>SpieleGrunddurchgang!E51</f>
        <v>3</v>
      </c>
      <c r="G7" s="12">
        <f>SpieleGrunddurchgang!D77</f>
        <v>1</v>
      </c>
      <c r="H7" s="13">
        <f>SpieleGrunddurchgang!E77</f>
        <v>2</v>
      </c>
      <c r="I7" s="12">
        <f>SpieleGrunddurchgang!D101</f>
        <v>0</v>
      </c>
      <c r="J7" s="13">
        <f>SpieleGrunddurchgang!E101</f>
        <v>-3</v>
      </c>
      <c r="K7" s="16">
        <f t="shared" si="0"/>
        <v>2</v>
      </c>
      <c r="L7" s="17">
        <f t="shared" si="1"/>
        <v>-2</v>
      </c>
      <c r="O7" s="3" t="s">
        <v>29</v>
      </c>
      <c r="P7" s="26">
        <v>1</v>
      </c>
      <c r="Q7" s="27">
        <v>-8</v>
      </c>
      <c r="R7" s="22">
        <v>4</v>
      </c>
      <c r="S7" s="25"/>
    </row>
    <row r="8" spans="1:19" ht="21.75" customHeight="1" thickBot="1" x14ac:dyDescent="0.4">
      <c r="A8" s="1" t="s">
        <v>4</v>
      </c>
      <c r="B8" s="3" t="s">
        <v>29</v>
      </c>
      <c r="C8" s="14">
        <f>SpieleGrunddurchgang!D29</f>
        <v>0</v>
      </c>
      <c r="D8" s="15">
        <f>SpieleGrunddurchgang!E29</f>
        <v>-8</v>
      </c>
      <c r="E8" s="14">
        <f>SpieleGrunddurchgang!D53</f>
        <v>0</v>
      </c>
      <c r="F8" s="15">
        <f>SpieleGrunddurchgang!E53</f>
        <v>-3</v>
      </c>
      <c r="G8" s="14">
        <f>SpieleGrunddurchgang!D89</f>
        <v>0</v>
      </c>
      <c r="H8" s="15">
        <f>SpieleGrunddurchgang!E89</f>
        <v>-2</v>
      </c>
      <c r="I8" s="14">
        <f>SpieleGrunddurchgang!D113</f>
        <v>1</v>
      </c>
      <c r="J8" s="15">
        <f>SpieleGrunddurchgang!E113</f>
        <v>5</v>
      </c>
      <c r="K8" s="18">
        <f t="shared" si="0"/>
        <v>1</v>
      </c>
      <c r="L8" s="19">
        <f t="shared" si="1"/>
        <v>-8</v>
      </c>
      <c r="O8" s="3" t="s">
        <v>26</v>
      </c>
      <c r="P8" s="28">
        <v>0</v>
      </c>
      <c r="Q8" s="29">
        <v>-20</v>
      </c>
      <c r="R8" s="22">
        <v>5</v>
      </c>
      <c r="S8" s="25"/>
    </row>
    <row r="9" spans="1:19" ht="8.25" customHeight="1" x14ac:dyDescent="0.3"/>
    <row r="10" spans="1:19" ht="30" customHeight="1" thickBot="1" x14ac:dyDescent="0.55000000000000004">
      <c r="A10" s="43" t="s">
        <v>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O10" s="51" t="s">
        <v>22</v>
      </c>
      <c r="P10" s="51"/>
      <c r="Q10" s="51"/>
      <c r="R10" s="51"/>
    </row>
    <row r="11" spans="1:19" ht="15" customHeight="1" x14ac:dyDescent="0.3">
      <c r="B11" s="44" t="s">
        <v>12</v>
      </c>
      <c r="C11" s="46" t="s">
        <v>5</v>
      </c>
      <c r="D11" s="47"/>
      <c r="E11" s="46" t="s">
        <v>6</v>
      </c>
      <c r="F11" s="47"/>
      <c r="G11" s="46" t="s">
        <v>7</v>
      </c>
      <c r="H11" s="47"/>
      <c r="I11" s="46" t="s">
        <v>8</v>
      </c>
      <c r="J11" s="47"/>
      <c r="K11" s="48" t="s">
        <v>11</v>
      </c>
      <c r="L11" s="49"/>
      <c r="O11" s="52" t="s">
        <v>12</v>
      </c>
      <c r="P11" s="54" t="s">
        <v>11</v>
      </c>
      <c r="Q11" s="55"/>
      <c r="R11" s="4"/>
      <c r="S11" s="50"/>
    </row>
    <row r="12" spans="1:19" ht="15" customHeight="1" x14ac:dyDescent="0.3">
      <c r="B12" s="45"/>
      <c r="C12" s="11" t="s">
        <v>9</v>
      </c>
      <c r="D12" s="9" t="s">
        <v>10</v>
      </c>
      <c r="E12" s="11" t="s">
        <v>9</v>
      </c>
      <c r="F12" s="9" t="s">
        <v>10</v>
      </c>
      <c r="G12" s="11" t="s">
        <v>9</v>
      </c>
      <c r="H12" s="9" t="s">
        <v>10</v>
      </c>
      <c r="I12" s="11" t="s">
        <v>9</v>
      </c>
      <c r="J12" s="9" t="s">
        <v>10</v>
      </c>
      <c r="K12" s="11" t="s">
        <v>9</v>
      </c>
      <c r="L12" s="9" t="s">
        <v>10</v>
      </c>
      <c r="O12" s="53"/>
      <c r="P12" s="20" t="s">
        <v>9</v>
      </c>
      <c r="Q12" s="21" t="s">
        <v>10</v>
      </c>
      <c r="R12" s="4"/>
      <c r="S12" s="50"/>
    </row>
    <row r="13" spans="1:19" ht="21.75" customHeight="1" x14ac:dyDescent="0.35">
      <c r="A13" s="1" t="s">
        <v>0</v>
      </c>
      <c r="B13" s="3" t="s">
        <v>40</v>
      </c>
      <c r="C13" s="12">
        <f>SpieleGrunddurchgang!D7</f>
        <v>1</v>
      </c>
      <c r="D13" s="13">
        <f>SpieleGrunddurchgang!E7</f>
        <v>1</v>
      </c>
      <c r="E13" s="12">
        <f>SpieleGrunddurchgang!D31</f>
        <v>0</v>
      </c>
      <c r="F13" s="13">
        <f>SpieleGrunddurchgang!E31</f>
        <v>-6</v>
      </c>
      <c r="G13" s="12">
        <f>SpieleGrunddurchgang!D67</f>
        <v>0</v>
      </c>
      <c r="H13" s="13">
        <f>SpieleGrunddurchgang!E67</f>
        <v>-7</v>
      </c>
      <c r="I13" s="12">
        <f>SpieleGrunddurchgang!D103</f>
        <v>1</v>
      </c>
      <c r="J13" s="13">
        <f>SpieleGrunddurchgang!E103</f>
        <v>4</v>
      </c>
      <c r="K13" s="16">
        <f>C13+E13+G13+I13</f>
        <v>2</v>
      </c>
      <c r="L13" s="17">
        <f>D13+F13+H13+J13</f>
        <v>-8</v>
      </c>
      <c r="O13" s="3" t="s">
        <v>32</v>
      </c>
      <c r="P13" s="26">
        <v>4</v>
      </c>
      <c r="Q13" s="27">
        <v>22</v>
      </c>
      <c r="R13" s="22">
        <v>1</v>
      </c>
      <c r="S13" s="25"/>
    </row>
    <row r="14" spans="1:19" ht="21.75" customHeight="1" x14ac:dyDescent="0.35">
      <c r="A14" s="1" t="s">
        <v>1</v>
      </c>
      <c r="B14" s="3" t="s">
        <v>31</v>
      </c>
      <c r="C14" s="12">
        <f>SpieleGrunddurchgang!D9</f>
        <v>0</v>
      </c>
      <c r="D14" s="13">
        <f>SpieleGrunddurchgang!E9</f>
        <v>-1</v>
      </c>
      <c r="E14" s="12">
        <f>SpieleGrunddurchgang!D43</f>
        <v>0</v>
      </c>
      <c r="F14" s="13">
        <f>SpieleGrunddurchgang!E43</f>
        <v>-7</v>
      </c>
      <c r="G14" s="12">
        <f>SpieleGrunddurchgang!D79</f>
        <v>1</v>
      </c>
      <c r="H14" s="13">
        <f>SpieleGrunddurchgang!E79</f>
        <v>2</v>
      </c>
      <c r="I14" s="12">
        <f>SpieleGrunddurchgang!D115</f>
        <v>1</v>
      </c>
      <c r="J14" s="13">
        <f>SpieleGrunddurchgang!E115</f>
        <v>8</v>
      </c>
      <c r="K14" s="16">
        <f t="shared" ref="K14:K17" si="2">C14+E14+G14+I14</f>
        <v>2</v>
      </c>
      <c r="L14" s="17">
        <f t="shared" ref="L14:L17" si="3">D14+F14+H14+J14</f>
        <v>2</v>
      </c>
      <c r="O14" s="3" t="s">
        <v>31</v>
      </c>
      <c r="P14" s="26">
        <v>2</v>
      </c>
      <c r="Q14" s="27">
        <v>2</v>
      </c>
      <c r="R14" s="22">
        <v>2</v>
      </c>
      <c r="S14" s="25"/>
    </row>
    <row r="15" spans="1:19" ht="21.75" customHeight="1" x14ac:dyDescent="0.35">
      <c r="A15" s="1" t="s">
        <v>2</v>
      </c>
      <c r="B15" s="3" t="s">
        <v>32</v>
      </c>
      <c r="C15" s="12">
        <f>SpieleGrunddurchgang!D19</f>
        <v>1</v>
      </c>
      <c r="D15" s="13">
        <f>SpieleGrunddurchgang!E19</f>
        <v>5</v>
      </c>
      <c r="E15" s="12">
        <f>SpieleGrunddurchgang!D45</f>
        <v>1</v>
      </c>
      <c r="F15" s="13">
        <f>SpieleGrunddurchgang!E45</f>
        <v>7</v>
      </c>
      <c r="G15" s="12">
        <f>SpieleGrunddurchgang!D69</f>
        <v>1</v>
      </c>
      <c r="H15" s="13">
        <f>SpieleGrunddurchgang!E69</f>
        <v>7</v>
      </c>
      <c r="I15" s="12">
        <f>SpieleGrunddurchgang!D91</f>
        <v>1</v>
      </c>
      <c r="J15" s="13">
        <f>SpieleGrunddurchgang!E91</f>
        <v>3</v>
      </c>
      <c r="K15" s="16">
        <f t="shared" si="2"/>
        <v>4</v>
      </c>
      <c r="L15" s="17">
        <f t="shared" si="3"/>
        <v>22</v>
      </c>
      <c r="O15" s="3" t="s">
        <v>30</v>
      </c>
      <c r="P15" s="26">
        <v>2</v>
      </c>
      <c r="Q15" s="27">
        <v>-8</v>
      </c>
      <c r="R15" s="22">
        <v>3</v>
      </c>
      <c r="S15" s="25"/>
    </row>
    <row r="16" spans="1:19" ht="21.75" customHeight="1" x14ac:dyDescent="0.35">
      <c r="A16" s="1" t="s">
        <v>3</v>
      </c>
      <c r="B16" s="3" t="s">
        <v>33</v>
      </c>
      <c r="C16" s="12">
        <f>SpieleGrunddurchgang!D21</f>
        <v>0</v>
      </c>
      <c r="D16" s="13">
        <f>SpieleGrunddurchgang!E21</f>
        <v>-5</v>
      </c>
      <c r="E16" s="12">
        <f>SpieleGrunddurchgang!D55</f>
        <v>1</v>
      </c>
      <c r="F16" s="13">
        <f>SpieleGrunddurchgang!E55</f>
        <v>2</v>
      </c>
      <c r="G16" s="12">
        <f>SpieleGrunddurchgang!D81</f>
        <v>0</v>
      </c>
      <c r="H16" s="13">
        <f>SpieleGrunddurchgang!E81</f>
        <v>-2</v>
      </c>
      <c r="I16" s="12">
        <f>SpieleGrunddurchgang!D105</f>
        <v>0</v>
      </c>
      <c r="J16" s="13">
        <f>SpieleGrunddurchgang!E105</f>
        <v>-4</v>
      </c>
      <c r="K16" s="16">
        <f t="shared" si="2"/>
        <v>1</v>
      </c>
      <c r="L16" s="17">
        <f t="shared" si="3"/>
        <v>-9</v>
      </c>
      <c r="O16" s="3" t="s">
        <v>34</v>
      </c>
      <c r="P16" s="26">
        <v>1</v>
      </c>
      <c r="Q16" s="27">
        <v>-7</v>
      </c>
      <c r="R16" s="22">
        <v>4</v>
      </c>
      <c r="S16" s="25"/>
    </row>
    <row r="17" spans="1:19" ht="21.75" customHeight="1" thickBot="1" x14ac:dyDescent="0.4">
      <c r="A17" s="1" t="s">
        <v>4</v>
      </c>
      <c r="B17" s="3" t="s">
        <v>34</v>
      </c>
      <c r="C17" s="14">
        <f>SpieleGrunddurchgang!D33</f>
        <v>1</v>
      </c>
      <c r="D17" s="15">
        <f>SpieleGrunddurchgang!E33</f>
        <v>6</v>
      </c>
      <c r="E17" s="14">
        <f>SpieleGrunddurchgang!D57</f>
        <v>0</v>
      </c>
      <c r="F17" s="15">
        <f>SpieleGrunddurchgang!E57</f>
        <v>-2</v>
      </c>
      <c r="G17" s="14">
        <f>SpieleGrunddurchgang!D93</f>
        <v>0</v>
      </c>
      <c r="H17" s="15">
        <f>SpieleGrunddurchgang!E93</f>
        <v>-3</v>
      </c>
      <c r="I17" s="14">
        <f>SpieleGrunddurchgang!D117</f>
        <v>0</v>
      </c>
      <c r="J17" s="15">
        <f>SpieleGrunddurchgang!E117</f>
        <v>-8</v>
      </c>
      <c r="K17" s="18">
        <f t="shared" si="2"/>
        <v>1</v>
      </c>
      <c r="L17" s="19">
        <f t="shared" si="3"/>
        <v>-7</v>
      </c>
      <c r="O17" s="3" t="s">
        <v>33</v>
      </c>
      <c r="P17" s="28">
        <v>1</v>
      </c>
      <c r="Q17" s="29">
        <v>-9</v>
      </c>
      <c r="R17" s="22">
        <v>5</v>
      </c>
      <c r="S17" s="25"/>
    </row>
    <row r="18" spans="1:19" ht="8.25" customHeight="1" x14ac:dyDescent="0.3"/>
    <row r="19" spans="1:19" ht="30" customHeight="1" thickBot="1" x14ac:dyDescent="0.55000000000000004">
      <c r="A19" s="43" t="s">
        <v>15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O19" s="51" t="s">
        <v>23</v>
      </c>
      <c r="P19" s="51"/>
      <c r="Q19" s="51"/>
      <c r="R19" s="51"/>
    </row>
    <row r="20" spans="1:19" ht="15" customHeight="1" x14ac:dyDescent="0.3">
      <c r="B20" s="44" t="s">
        <v>12</v>
      </c>
      <c r="C20" s="46" t="s">
        <v>5</v>
      </c>
      <c r="D20" s="47"/>
      <c r="E20" s="46" t="s">
        <v>6</v>
      </c>
      <c r="F20" s="47"/>
      <c r="G20" s="46" t="s">
        <v>7</v>
      </c>
      <c r="H20" s="47"/>
      <c r="I20" s="46" t="s">
        <v>8</v>
      </c>
      <c r="J20" s="47"/>
      <c r="K20" s="48" t="s">
        <v>11</v>
      </c>
      <c r="L20" s="49"/>
      <c r="O20" s="52" t="s">
        <v>12</v>
      </c>
      <c r="P20" s="54" t="s">
        <v>11</v>
      </c>
      <c r="Q20" s="55"/>
      <c r="R20" s="4"/>
      <c r="S20" s="50"/>
    </row>
    <row r="21" spans="1:19" ht="15" customHeight="1" x14ac:dyDescent="0.3">
      <c r="B21" s="45"/>
      <c r="C21" s="11" t="s">
        <v>9</v>
      </c>
      <c r="D21" s="9" t="s">
        <v>10</v>
      </c>
      <c r="E21" s="11" t="s">
        <v>9</v>
      </c>
      <c r="F21" s="9" t="s">
        <v>10</v>
      </c>
      <c r="G21" s="11" t="s">
        <v>9</v>
      </c>
      <c r="H21" s="9" t="s">
        <v>10</v>
      </c>
      <c r="I21" s="11" t="s">
        <v>9</v>
      </c>
      <c r="J21" s="9" t="s">
        <v>10</v>
      </c>
      <c r="K21" s="11" t="s">
        <v>9</v>
      </c>
      <c r="L21" s="9" t="s">
        <v>10</v>
      </c>
      <c r="O21" s="53"/>
      <c r="P21" s="20" t="s">
        <v>9</v>
      </c>
      <c r="Q21" s="21" t="s">
        <v>10</v>
      </c>
      <c r="R21" s="4"/>
      <c r="S21" s="50"/>
    </row>
    <row r="22" spans="1:19" ht="21.75" customHeight="1" x14ac:dyDescent="0.35">
      <c r="A22" s="1" t="s">
        <v>0</v>
      </c>
      <c r="B22" s="3" t="s">
        <v>35</v>
      </c>
      <c r="C22" s="12">
        <f>SpieleGrunddurchgang!D11</f>
        <v>0</v>
      </c>
      <c r="D22" s="13">
        <f>SpieleGrunddurchgang!E11</f>
        <v>-7</v>
      </c>
      <c r="E22" s="12">
        <f>SpieleGrunddurchgang!D35</f>
        <v>0</v>
      </c>
      <c r="F22" s="13">
        <f>SpieleGrunddurchgang!E35</f>
        <v>-9</v>
      </c>
      <c r="G22" s="12">
        <f>SpieleGrunddurchgang!D71</f>
        <v>0</v>
      </c>
      <c r="H22" s="13">
        <f>SpieleGrunddurchgang!E71</f>
        <v>-5</v>
      </c>
      <c r="I22" s="12">
        <f>SpieleGrunddurchgang!D107</f>
        <v>0</v>
      </c>
      <c r="J22" s="13">
        <f>SpieleGrunddurchgang!E107</f>
        <v>-4</v>
      </c>
      <c r="K22" s="16">
        <f>C22+E22+G22+I22</f>
        <v>0</v>
      </c>
      <c r="L22" s="17">
        <f>D22+F22+H22+J22</f>
        <v>-25</v>
      </c>
      <c r="O22" s="3" t="s">
        <v>37</v>
      </c>
      <c r="P22" s="26">
        <v>4</v>
      </c>
      <c r="Q22" s="27">
        <v>16</v>
      </c>
      <c r="R22" s="22">
        <v>1</v>
      </c>
      <c r="S22" s="25"/>
    </row>
    <row r="23" spans="1:19" ht="21.75" customHeight="1" x14ac:dyDescent="0.35">
      <c r="A23" s="1" t="s">
        <v>1</v>
      </c>
      <c r="B23" s="3" t="s">
        <v>36</v>
      </c>
      <c r="C23" s="12">
        <f>SpieleGrunddurchgang!D13</f>
        <v>1</v>
      </c>
      <c r="D23" s="13">
        <f>SpieleGrunddurchgang!E13</f>
        <v>7</v>
      </c>
      <c r="E23" s="12">
        <f>SpieleGrunddurchgang!D47</f>
        <v>0</v>
      </c>
      <c r="F23" s="13">
        <f>SpieleGrunddurchgang!E47</f>
        <v>-4</v>
      </c>
      <c r="G23" s="12">
        <f>SpieleGrunddurchgang!D83</f>
        <v>1</v>
      </c>
      <c r="H23" s="13">
        <f>SpieleGrunddurchgang!E83</f>
        <v>5</v>
      </c>
      <c r="I23" s="12">
        <f>SpieleGrunddurchgang!D119</f>
        <v>1</v>
      </c>
      <c r="J23" s="13">
        <f>SpieleGrunddurchgang!E119</f>
        <v>8</v>
      </c>
      <c r="K23" s="16">
        <f t="shared" ref="K23:K26" si="4">C23+E23+G23+I23</f>
        <v>3</v>
      </c>
      <c r="L23" s="17">
        <f t="shared" ref="L23:L26" si="5">D23+F23+H23+J23</f>
        <v>16</v>
      </c>
      <c r="O23" s="3" t="s">
        <v>36</v>
      </c>
      <c r="P23" s="26">
        <v>3</v>
      </c>
      <c r="Q23" s="27">
        <v>16</v>
      </c>
      <c r="R23" s="22">
        <v>2</v>
      </c>
      <c r="S23" s="25"/>
    </row>
    <row r="24" spans="1:19" ht="21.75" customHeight="1" x14ac:dyDescent="0.35">
      <c r="A24" s="1" t="s">
        <v>2</v>
      </c>
      <c r="B24" s="3" t="s">
        <v>37</v>
      </c>
      <c r="C24" s="12">
        <f>SpieleGrunddurchgang!D23</f>
        <v>1</v>
      </c>
      <c r="D24" s="13">
        <f>SpieleGrunddurchgang!E23</f>
        <v>2</v>
      </c>
      <c r="E24" s="12">
        <f>SpieleGrunddurchgang!D49</f>
        <v>1</v>
      </c>
      <c r="F24" s="13">
        <f>SpieleGrunddurchgang!E49</f>
        <v>4</v>
      </c>
      <c r="G24" s="12">
        <f>SpieleGrunddurchgang!D73</f>
        <v>1</v>
      </c>
      <c r="H24" s="13">
        <f>SpieleGrunddurchgang!E73</f>
        <v>5</v>
      </c>
      <c r="I24" s="12">
        <f>SpieleGrunddurchgang!D95</f>
        <v>1</v>
      </c>
      <c r="J24" s="13">
        <f>SpieleGrunddurchgang!E95</f>
        <v>5</v>
      </c>
      <c r="K24" s="16">
        <f t="shared" si="4"/>
        <v>4</v>
      </c>
      <c r="L24" s="17">
        <f t="shared" si="5"/>
        <v>16</v>
      </c>
      <c r="O24" s="3" t="s">
        <v>39</v>
      </c>
      <c r="P24" s="26">
        <v>2</v>
      </c>
      <c r="Q24" s="27">
        <v>4</v>
      </c>
      <c r="R24" s="22">
        <v>3</v>
      </c>
      <c r="S24" s="25"/>
    </row>
    <row r="25" spans="1:19" ht="21.75" customHeight="1" x14ac:dyDescent="0.35">
      <c r="A25" s="1" t="s">
        <v>3</v>
      </c>
      <c r="B25" s="3" t="s">
        <v>38</v>
      </c>
      <c r="C25" s="12">
        <f>SpieleGrunddurchgang!D25</f>
        <v>0</v>
      </c>
      <c r="D25" s="13">
        <f>SpieleGrunddurchgang!E25</f>
        <v>-2</v>
      </c>
      <c r="E25" s="12">
        <f>SpieleGrunddurchgang!D59</f>
        <v>0</v>
      </c>
      <c r="F25" s="13">
        <f>SpieleGrunddurchgang!E59</f>
        <v>-8</v>
      </c>
      <c r="G25" s="12">
        <f>SpieleGrunddurchgang!D85</f>
        <v>0</v>
      </c>
      <c r="H25" s="13">
        <f>SpieleGrunddurchgang!E85</f>
        <v>-5</v>
      </c>
      <c r="I25" s="12">
        <f>SpieleGrunddurchgang!D109</f>
        <v>1</v>
      </c>
      <c r="J25" s="13">
        <f>SpieleGrunddurchgang!E109</f>
        <v>4</v>
      </c>
      <c r="K25" s="16">
        <f t="shared" si="4"/>
        <v>1</v>
      </c>
      <c r="L25" s="17">
        <f t="shared" si="5"/>
        <v>-11</v>
      </c>
      <c r="O25" s="3" t="s">
        <v>38</v>
      </c>
      <c r="P25" s="26">
        <v>1</v>
      </c>
      <c r="Q25" s="27">
        <v>-11</v>
      </c>
      <c r="R25" s="22">
        <v>4</v>
      </c>
      <c r="S25" s="25"/>
    </row>
    <row r="26" spans="1:19" ht="21.75" customHeight="1" thickBot="1" x14ac:dyDescent="0.4">
      <c r="A26" s="1" t="s">
        <v>4</v>
      </c>
      <c r="B26" s="3" t="s">
        <v>39</v>
      </c>
      <c r="C26" s="14">
        <f>SpieleGrunddurchgang!D37</f>
        <v>1</v>
      </c>
      <c r="D26" s="15">
        <f>SpieleGrunddurchgang!E37</f>
        <v>9</v>
      </c>
      <c r="E26" s="14">
        <f>SpieleGrunddurchgang!D61</f>
        <v>1</v>
      </c>
      <c r="F26" s="15">
        <f>SpieleGrunddurchgang!E61</f>
        <v>8</v>
      </c>
      <c r="G26" s="14">
        <f>SpieleGrunddurchgang!D97</f>
        <v>0</v>
      </c>
      <c r="H26" s="15">
        <f>SpieleGrunddurchgang!E97</f>
        <v>-5</v>
      </c>
      <c r="I26" s="14">
        <f>SpieleGrunddurchgang!D121</f>
        <v>0</v>
      </c>
      <c r="J26" s="15">
        <f>SpieleGrunddurchgang!E121</f>
        <v>-8</v>
      </c>
      <c r="K26" s="18">
        <f t="shared" si="4"/>
        <v>2</v>
      </c>
      <c r="L26" s="19">
        <f t="shared" si="5"/>
        <v>4</v>
      </c>
      <c r="O26" s="3" t="s">
        <v>35</v>
      </c>
      <c r="P26" s="28">
        <v>0</v>
      </c>
      <c r="Q26" s="29">
        <v>-25</v>
      </c>
      <c r="R26" s="22">
        <v>5</v>
      </c>
      <c r="S26" s="25"/>
    </row>
  </sheetData>
  <sortState ref="O22:Q26">
    <sortCondition descending="1" ref="P22:P26"/>
    <sortCondition descending="1" ref="Q22:Q26"/>
  </sortState>
  <mergeCells count="33">
    <mergeCell ref="S2:S3"/>
    <mergeCell ref="S11:S12"/>
    <mergeCell ref="S20:S21"/>
    <mergeCell ref="O1:R1"/>
    <mergeCell ref="O10:R10"/>
    <mergeCell ref="O19:R19"/>
    <mergeCell ref="O2:O3"/>
    <mergeCell ref="O11:O12"/>
    <mergeCell ref="O20:O21"/>
    <mergeCell ref="P2:Q2"/>
    <mergeCell ref="P11:Q11"/>
    <mergeCell ref="P20:Q20"/>
    <mergeCell ref="A19:L19"/>
    <mergeCell ref="B20:B21"/>
    <mergeCell ref="C20:D20"/>
    <mergeCell ref="E20:F20"/>
    <mergeCell ref="G20:H20"/>
    <mergeCell ref="I20:J20"/>
    <mergeCell ref="K20:L20"/>
    <mergeCell ref="A10:L10"/>
    <mergeCell ref="B11:B12"/>
    <mergeCell ref="C11:D11"/>
    <mergeCell ref="E11:F11"/>
    <mergeCell ref="G11:H11"/>
    <mergeCell ref="I11:J11"/>
    <mergeCell ref="K11:L11"/>
    <mergeCell ref="A1:L1"/>
    <mergeCell ref="B2:B3"/>
    <mergeCell ref="C2:D2"/>
    <mergeCell ref="E2:F2"/>
    <mergeCell ref="G2:H2"/>
    <mergeCell ref="I2:J2"/>
    <mergeCell ref="K2:L2"/>
  </mergeCells>
  <pageMargins left="0.70866141732283472" right="0.70866141732283472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1"/>
  <sheetViews>
    <sheetView zoomScaleNormal="100" workbookViewId="0">
      <pane ySplit="2" topLeftCell="A3" activePane="bottomLeft" state="frozen"/>
      <selection pane="bottomLeft" activeCell="D123" sqref="D123"/>
    </sheetView>
  </sheetViews>
  <sheetFormatPr baseColWidth="10" defaultColWidth="9.140625" defaultRowHeight="18.75" x14ac:dyDescent="0.3"/>
  <cols>
    <col min="2" max="2" width="27.140625" style="36" customWidth="1"/>
    <col min="3" max="3" width="9.140625" style="35"/>
    <col min="4" max="4" width="9.140625" style="34"/>
    <col min="5" max="5" width="9.140625" style="33"/>
  </cols>
  <sheetData>
    <row r="1" spans="2:11" ht="31.5" x14ac:dyDescent="0.5">
      <c r="B1" s="57" t="s">
        <v>44</v>
      </c>
      <c r="C1" s="57"/>
      <c r="D1" s="57"/>
      <c r="E1" s="57"/>
      <c r="F1" s="57"/>
    </row>
    <row r="2" spans="2:11" x14ac:dyDescent="0.3">
      <c r="C2" s="42" t="s">
        <v>42</v>
      </c>
      <c r="D2" s="34" t="s">
        <v>41</v>
      </c>
      <c r="E2" s="10" t="s">
        <v>10</v>
      </c>
    </row>
    <row r="3" spans="2:11" ht="18.75" customHeight="1" x14ac:dyDescent="0.3">
      <c r="B3" s="41" t="str">
        <f>TabelleGrunddurchgang!$B$4</f>
        <v>Martin Rosenkranz</v>
      </c>
      <c r="C3" s="37">
        <v>10</v>
      </c>
      <c r="D3" s="34">
        <f>IF(C3&gt;C5,1,0)</f>
        <v>1</v>
      </c>
      <c r="E3" s="33">
        <f>C3-C5</f>
        <v>7</v>
      </c>
      <c r="F3" s="56">
        <v>1</v>
      </c>
      <c r="G3" s="2"/>
      <c r="H3" s="2"/>
      <c r="I3" s="2"/>
      <c r="J3" s="2"/>
      <c r="K3" s="2"/>
    </row>
    <row r="4" spans="2:11" ht="7.5" customHeight="1" x14ac:dyDescent="0.3">
      <c r="B4" s="40"/>
      <c r="C4" s="39"/>
      <c r="D4" s="39"/>
      <c r="E4" s="39"/>
      <c r="F4" s="56"/>
      <c r="G4" s="2"/>
      <c r="H4" s="2"/>
      <c r="I4" s="2"/>
      <c r="J4" s="2"/>
      <c r="K4" s="2"/>
    </row>
    <row r="5" spans="2:11" ht="18.75" customHeight="1" x14ac:dyDescent="0.3">
      <c r="B5" s="38" t="str">
        <f>TabelleGrunddurchgang!$B$5</f>
        <v>Franz Spann</v>
      </c>
      <c r="C5" s="37">
        <v>3</v>
      </c>
      <c r="D5" s="34">
        <f>IF(C5&gt;C3,1,0)</f>
        <v>0</v>
      </c>
      <c r="E5" s="33">
        <f>C5-C3</f>
        <v>-7</v>
      </c>
      <c r="F5" s="56"/>
      <c r="G5" s="2"/>
      <c r="H5" s="2"/>
      <c r="I5" s="2"/>
      <c r="J5" s="2"/>
      <c r="K5" s="2"/>
    </row>
    <row r="6" spans="2:11" ht="22.5" customHeight="1" x14ac:dyDescent="0.3">
      <c r="F6" s="2"/>
      <c r="G6" s="2"/>
      <c r="H6" s="2"/>
      <c r="I6" s="2"/>
      <c r="J6" s="2"/>
      <c r="K6" s="2"/>
    </row>
    <row r="7" spans="2:11" ht="18.75" customHeight="1" x14ac:dyDescent="0.3">
      <c r="B7" s="41" t="str">
        <f>TabelleGrunddurchgang!$B$13</f>
        <v>Gerhard Willinger</v>
      </c>
      <c r="C7" s="37">
        <v>10</v>
      </c>
      <c r="D7" s="34">
        <f>IF(C7&gt;C9,1,0)</f>
        <v>1</v>
      </c>
      <c r="E7" s="33">
        <f>C7-C9</f>
        <v>1</v>
      </c>
      <c r="F7" s="56">
        <v>2</v>
      </c>
      <c r="G7" s="2"/>
      <c r="H7" s="2"/>
      <c r="I7" s="2"/>
      <c r="J7" s="2"/>
      <c r="K7" s="2"/>
    </row>
    <row r="8" spans="2:11" ht="7.5" customHeight="1" x14ac:dyDescent="0.3">
      <c r="B8" s="40"/>
      <c r="C8" s="39"/>
      <c r="D8" s="39"/>
      <c r="E8" s="39"/>
      <c r="F8" s="56"/>
      <c r="G8" s="2"/>
      <c r="H8" s="2"/>
      <c r="I8" s="2"/>
      <c r="J8" s="2"/>
      <c r="K8" s="2"/>
    </row>
    <row r="9" spans="2:11" ht="18.75" customHeight="1" x14ac:dyDescent="0.3">
      <c r="B9" s="38" t="str">
        <f>TabelleGrunddurchgang!$B$14</f>
        <v>Georg Strohmeier</v>
      </c>
      <c r="C9" s="37">
        <v>9</v>
      </c>
      <c r="D9" s="34">
        <f>IF(C9&gt;C7,1,0)</f>
        <v>0</v>
      </c>
      <c r="E9" s="33">
        <f>C9-C7</f>
        <v>-1</v>
      </c>
      <c r="F9" s="56"/>
      <c r="G9" s="2"/>
      <c r="H9" s="2"/>
      <c r="I9" s="2"/>
      <c r="J9" s="2"/>
      <c r="K9" s="2"/>
    </row>
    <row r="10" spans="2:11" ht="22.5" customHeight="1" x14ac:dyDescent="0.3">
      <c r="F10" s="2"/>
      <c r="G10" s="2"/>
      <c r="H10" s="2"/>
      <c r="I10" s="2"/>
      <c r="J10" s="2"/>
      <c r="K10" s="2"/>
    </row>
    <row r="11" spans="2:11" ht="18.75" customHeight="1" x14ac:dyDescent="0.3">
      <c r="B11" s="41" t="str">
        <f>TabelleGrunddurchgang!$B$22</f>
        <v>Pizi Rosenkranz</v>
      </c>
      <c r="C11" s="37">
        <v>3</v>
      </c>
      <c r="D11" s="34">
        <f>IF(C11&gt;C13,1,0)</f>
        <v>0</v>
      </c>
      <c r="E11" s="33">
        <f>C11-C13</f>
        <v>-7</v>
      </c>
      <c r="F11" s="56">
        <v>3</v>
      </c>
    </row>
    <row r="12" spans="2:11" ht="7.5" customHeight="1" x14ac:dyDescent="0.3">
      <c r="B12" s="40"/>
      <c r="C12" s="39"/>
      <c r="D12" s="39"/>
      <c r="E12" s="39"/>
      <c r="F12" s="56"/>
    </row>
    <row r="13" spans="2:11" ht="18.75" customHeight="1" x14ac:dyDescent="0.3">
      <c r="B13" s="38" t="str">
        <f>TabelleGrunddurchgang!$B$23</f>
        <v>Gaggi Rosenkranz</v>
      </c>
      <c r="C13" s="37">
        <v>10</v>
      </c>
      <c r="D13" s="34">
        <f>IF(C13&gt;C11,1,0)</f>
        <v>1</v>
      </c>
      <c r="E13" s="33">
        <f>C13-C11</f>
        <v>7</v>
      </c>
      <c r="F13" s="56"/>
    </row>
    <row r="14" spans="2:11" ht="22.5" customHeight="1" x14ac:dyDescent="0.3"/>
    <row r="15" spans="2:11" ht="18.75" customHeight="1" x14ac:dyDescent="0.3">
      <c r="B15" s="41" t="str">
        <f>TabelleGrunddurchgang!$B$6</f>
        <v>Christian Kainz</v>
      </c>
      <c r="C15" s="37">
        <v>10</v>
      </c>
      <c r="D15" s="34">
        <f>IF(C15&gt;C17,1,0)</f>
        <v>1</v>
      </c>
      <c r="E15" s="33">
        <f>C15-C17</f>
        <v>4</v>
      </c>
      <c r="F15" s="56">
        <v>4</v>
      </c>
    </row>
    <row r="16" spans="2:11" ht="7.5" customHeight="1" x14ac:dyDescent="0.3">
      <c r="B16" s="40"/>
      <c r="C16" s="39"/>
      <c r="D16" s="39"/>
      <c r="E16" s="39"/>
      <c r="F16" s="56"/>
    </row>
    <row r="17" spans="2:6" ht="18.75" customHeight="1" x14ac:dyDescent="0.3">
      <c r="B17" s="38" t="str">
        <f>TabelleGrunddurchgang!$B$7</f>
        <v>Eva Kraft</v>
      </c>
      <c r="C17" s="37">
        <v>6</v>
      </c>
      <c r="D17" s="34">
        <f>IF(C17&gt;C15,1,0)</f>
        <v>0</v>
      </c>
      <c r="E17" s="33">
        <f>C17-C15</f>
        <v>-4</v>
      </c>
      <c r="F17" s="56"/>
    </row>
    <row r="18" spans="2:6" ht="22.5" customHeight="1" x14ac:dyDescent="0.3"/>
    <row r="19" spans="2:6" ht="18.75" customHeight="1" x14ac:dyDescent="0.3">
      <c r="B19" s="41" t="str">
        <f>TabelleGrunddurchgang!$B$15</f>
        <v>Andreas Weintögl</v>
      </c>
      <c r="C19" s="37">
        <v>10</v>
      </c>
      <c r="D19" s="34">
        <f>IF(C19&gt;C21,1,0)</f>
        <v>1</v>
      </c>
      <c r="E19" s="33">
        <f>C19-C21</f>
        <v>5</v>
      </c>
      <c r="F19" s="56">
        <v>5</v>
      </c>
    </row>
    <row r="20" spans="2:6" ht="7.5" customHeight="1" x14ac:dyDescent="0.3">
      <c r="B20" s="40"/>
      <c r="C20" s="39"/>
      <c r="D20" s="39"/>
      <c r="E20" s="39"/>
      <c r="F20" s="56"/>
    </row>
    <row r="21" spans="2:6" ht="18.75" customHeight="1" x14ac:dyDescent="0.3">
      <c r="B21" s="38" t="str">
        <f>TabelleGrunddurchgang!$B$16</f>
        <v>Lukas Willinger</v>
      </c>
      <c r="C21" s="37">
        <v>5</v>
      </c>
      <c r="D21" s="34">
        <f>IF(C21&gt;C19,1,0)</f>
        <v>0</v>
      </c>
      <c r="E21" s="33">
        <f>C21-C19</f>
        <v>-5</v>
      </c>
      <c r="F21" s="56"/>
    </row>
    <row r="22" spans="2:6" ht="22.5" customHeight="1" x14ac:dyDescent="0.3"/>
    <row r="23" spans="2:6" ht="18.75" customHeight="1" x14ac:dyDescent="0.3">
      <c r="B23" s="41" t="str">
        <f>TabelleGrunddurchgang!$B$24</f>
        <v>Manuel Fettinger</v>
      </c>
      <c r="C23" s="37">
        <v>10</v>
      </c>
      <c r="D23" s="34">
        <f>IF(C23&gt;C25,1,0)</f>
        <v>1</v>
      </c>
      <c r="E23" s="33">
        <f>C23-C25</f>
        <v>2</v>
      </c>
      <c r="F23" s="56">
        <v>6</v>
      </c>
    </row>
    <row r="24" spans="2:6" ht="7.5" customHeight="1" x14ac:dyDescent="0.3">
      <c r="B24" s="40"/>
      <c r="C24" s="39"/>
      <c r="D24" s="39"/>
      <c r="E24" s="39"/>
      <c r="F24" s="56"/>
    </row>
    <row r="25" spans="2:6" ht="18.75" customHeight="1" x14ac:dyDescent="0.3">
      <c r="B25" s="38" t="str">
        <f>TabelleGrunddurchgang!$B$25</f>
        <v>Heinz Kaufmann</v>
      </c>
      <c r="C25" s="37">
        <v>8</v>
      </c>
      <c r="D25" s="34">
        <f>IF(C25&gt;C23,1,0)</f>
        <v>0</v>
      </c>
      <c r="E25" s="33">
        <f>C25-C23</f>
        <v>-2</v>
      </c>
      <c r="F25" s="56"/>
    </row>
    <row r="26" spans="2:6" ht="22.5" customHeight="1" x14ac:dyDescent="0.3"/>
    <row r="27" spans="2:6" ht="18.75" customHeight="1" x14ac:dyDescent="0.3">
      <c r="B27" s="41" t="str">
        <f>TabelleGrunddurchgang!$B$4</f>
        <v>Martin Rosenkranz</v>
      </c>
      <c r="C27" s="37">
        <v>10</v>
      </c>
      <c r="D27" s="34">
        <f>IF(C27&gt;C29,1,0)</f>
        <v>1</v>
      </c>
      <c r="E27" s="33">
        <f>C27-C29</f>
        <v>8</v>
      </c>
      <c r="F27" s="56">
        <v>7</v>
      </c>
    </row>
    <row r="28" spans="2:6" ht="7.5" customHeight="1" x14ac:dyDescent="0.3">
      <c r="B28" s="40"/>
      <c r="C28" s="39"/>
      <c r="D28" s="39"/>
      <c r="E28" s="39"/>
      <c r="F28" s="56"/>
    </row>
    <row r="29" spans="2:6" ht="18.75" customHeight="1" x14ac:dyDescent="0.3">
      <c r="B29" s="38" t="str">
        <f>TabelleGrunddurchgang!$B$8</f>
        <v>Gerald Kraft</v>
      </c>
      <c r="C29" s="37">
        <v>2</v>
      </c>
      <c r="D29" s="34">
        <f>IF(C29&gt;C27,1,0)</f>
        <v>0</v>
      </c>
      <c r="E29" s="33">
        <f>C29-C27</f>
        <v>-8</v>
      </c>
      <c r="F29" s="56"/>
    </row>
    <row r="30" spans="2:6" ht="22.5" customHeight="1" x14ac:dyDescent="0.3"/>
    <row r="31" spans="2:6" ht="18.75" customHeight="1" x14ac:dyDescent="0.3">
      <c r="B31" s="41" t="str">
        <f>TabelleGrunddurchgang!$B$13</f>
        <v>Gerhard Willinger</v>
      </c>
      <c r="C31" s="37">
        <v>4</v>
      </c>
      <c r="D31" s="34">
        <f>IF(C31&gt;C33,1,0)</f>
        <v>0</v>
      </c>
      <c r="E31" s="33">
        <f>C31-C33</f>
        <v>-6</v>
      </c>
      <c r="F31" s="56">
        <v>8</v>
      </c>
    </row>
    <row r="32" spans="2:6" ht="7.5" customHeight="1" x14ac:dyDescent="0.3">
      <c r="B32" s="40"/>
      <c r="C32" s="39"/>
      <c r="D32" s="39"/>
      <c r="E32" s="39"/>
      <c r="F32" s="56"/>
    </row>
    <row r="33" spans="2:6" ht="18.75" customHeight="1" x14ac:dyDescent="0.3">
      <c r="B33" s="38" t="str">
        <f>TabelleGrunddurchgang!$B$17</f>
        <v>Hans Bittermann</v>
      </c>
      <c r="C33" s="37">
        <v>10</v>
      </c>
      <c r="D33" s="34">
        <f>IF(C33&gt;C31,1,0)</f>
        <v>1</v>
      </c>
      <c r="E33" s="33">
        <f>C33-C31</f>
        <v>6</v>
      </c>
      <c r="F33" s="56"/>
    </row>
    <row r="34" spans="2:6" ht="22.5" customHeight="1" x14ac:dyDescent="0.3"/>
    <row r="35" spans="2:6" ht="18.75" customHeight="1" x14ac:dyDescent="0.3">
      <c r="B35" s="41" t="str">
        <f>TabelleGrunddurchgang!$B$22</f>
        <v>Pizi Rosenkranz</v>
      </c>
      <c r="C35" s="37">
        <v>1</v>
      </c>
      <c r="D35" s="34">
        <f>IF(C35&gt;C37,1,0)</f>
        <v>0</v>
      </c>
      <c r="E35" s="33">
        <f>C35-C37</f>
        <v>-9</v>
      </c>
      <c r="F35" s="56">
        <v>9</v>
      </c>
    </row>
    <row r="36" spans="2:6" ht="7.5" customHeight="1" x14ac:dyDescent="0.3">
      <c r="B36" s="40"/>
      <c r="C36" s="39"/>
      <c r="D36" s="39"/>
      <c r="E36" s="39"/>
      <c r="F36" s="56"/>
    </row>
    <row r="37" spans="2:6" ht="18.75" customHeight="1" x14ac:dyDescent="0.3">
      <c r="B37" s="38" t="str">
        <f>TabelleGrunddurchgang!$B$26</f>
        <v>Franz Schuh</v>
      </c>
      <c r="C37" s="37">
        <v>10</v>
      </c>
      <c r="D37" s="34">
        <f>IF(C37&gt;C35,1,0)</f>
        <v>1</v>
      </c>
      <c r="E37" s="33">
        <f>C37-C35</f>
        <v>9</v>
      </c>
      <c r="F37" s="56"/>
    </row>
    <row r="38" spans="2:6" ht="22.5" customHeight="1" x14ac:dyDescent="0.3"/>
    <row r="39" spans="2:6" ht="18.75" customHeight="1" x14ac:dyDescent="0.3">
      <c r="B39" s="41" t="str">
        <f>TabelleGrunddurchgang!$B$5</f>
        <v>Franz Spann</v>
      </c>
      <c r="C39" s="37">
        <v>4</v>
      </c>
      <c r="D39" s="34">
        <f>IF(C39&gt;C41,1,0)</f>
        <v>0</v>
      </c>
      <c r="E39" s="33">
        <f>C39-C41</f>
        <v>-6</v>
      </c>
      <c r="F39" s="56">
        <v>10</v>
      </c>
    </row>
    <row r="40" spans="2:6" ht="7.5" customHeight="1" x14ac:dyDescent="0.3">
      <c r="B40" s="40"/>
      <c r="C40" s="39"/>
      <c r="D40" s="39"/>
      <c r="E40" s="39"/>
      <c r="F40" s="56"/>
    </row>
    <row r="41" spans="2:6" ht="18.75" customHeight="1" x14ac:dyDescent="0.3">
      <c r="B41" s="38" t="str">
        <f>TabelleGrunddurchgang!$B$6</f>
        <v>Christian Kainz</v>
      </c>
      <c r="C41" s="37">
        <v>10</v>
      </c>
      <c r="D41" s="34">
        <f>IF(C41&gt;C39,1,0)</f>
        <v>1</v>
      </c>
      <c r="E41" s="33">
        <f>C41-C39</f>
        <v>6</v>
      </c>
      <c r="F41" s="56"/>
    </row>
    <row r="42" spans="2:6" ht="22.5" customHeight="1" x14ac:dyDescent="0.3"/>
    <row r="43" spans="2:6" ht="18.75" customHeight="1" x14ac:dyDescent="0.3">
      <c r="B43" s="41" t="str">
        <f>TabelleGrunddurchgang!$B$14</f>
        <v>Georg Strohmeier</v>
      </c>
      <c r="C43" s="37">
        <v>3</v>
      </c>
      <c r="D43" s="34">
        <f>IF(C43&gt;C45,1,0)</f>
        <v>0</v>
      </c>
      <c r="E43" s="33">
        <f>C43-C45</f>
        <v>-7</v>
      </c>
      <c r="F43" s="56">
        <v>11</v>
      </c>
    </row>
    <row r="44" spans="2:6" ht="7.5" customHeight="1" x14ac:dyDescent="0.3">
      <c r="B44" s="40"/>
      <c r="C44" s="39"/>
      <c r="D44" s="39"/>
      <c r="E44" s="39"/>
      <c r="F44" s="56"/>
    </row>
    <row r="45" spans="2:6" ht="18.75" customHeight="1" x14ac:dyDescent="0.3">
      <c r="B45" s="38" t="str">
        <f>TabelleGrunddurchgang!$B$15</f>
        <v>Andreas Weintögl</v>
      </c>
      <c r="C45" s="37">
        <v>10</v>
      </c>
      <c r="D45" s="34">
        <f>IF(C45&gt;C43,1,0)</f>
        <v>1</v>
      </c>
      <c r="E45" s="33">
        <f>C45-C43</f>
        <v>7</v>
      </c>
      <c r="F45" s="56"/>
    </row>
    <row r="46" spans="2:6" ht="22.5" customHeight="1" x14ac:dyDescent="0.3"/>
    <row r="47" spans="2:6" ht="18.75" customHeight="1" x14ac:dyDescent="0.3">
      <c r="B47" s="41" t="str">
        <f>TabelleGrunddurchgang!$B$23</f>
        <v>Gaggi Rosenkranz</v>
      </c>
      <c r="C47" s="37">
        <v>6</v>
      </c>
      <c r="D47" s="34">
        <f>IF(C47&gt;C49,1,0)</f>
        <v>0</v>
      </c>
      <c r="E47" s="33">
        <f>C47-C49</f>
        <v>-4</v>
      </c>
      <c r="F47" s="56">
        <v>12</v>
      </c>
    </row>
    <row r="48" spans="2:6" ht="7.5" customHeight="1" x14ac:dyDescent="0.3">
      <c r="B48" s="40"/>
      <c r="C48" s="39"/>
      <c r="D48" s="39"/>
      <c r="E48" s="39"/>
      <c r="F48" s="56"/>
    </row>
    <row r="49" spans="2:6" ht="18.75" customHeight="1" x14ac:dyDescent="0.3">
      <c r="B49" s="38" t="str">
        <f>TabelleGrunddurchgang!$B$24</f>
        <v>Manuel Fettinger</v>
      </c>
      <c r="C49" s="37">
        <v>10</v>
      </c>
      <c r="D49" s="34">
        <f>IF(C49&gt;C47,1,0)</f>
        <v>1</v>
      </c>
      <c r="E49" s="33">
        <f>C49-C47</f>
        <v>4</v>
      </c>
      <c r="F49" s="56"/>
    </row>
    <row r="50" spans="2:6" ht="22.5" customHeight="1" x14ac:dyDescent="0.3"/>
    <row r="51" spans="2:6" ht="18.75" customHeight="1" x14ac:dyDescent="0.3">
      <c r="B51" s="41" t="str">
        <f>TabelleGrunddurchgang!$B$7</f>
        <v>Eva Kraft</v>
      </c>
      <c r="C51" s="37">
        <v>10</v>
      </c>
      <c r="D51" s="34">
        <f>IF(C51&gt;C53,1,0)</f>
        <v>1</v>
      </c>
      <c r="E51" s="33">
        <f>C51-C53</f>
        <v>3</v>
      </c>
      <c r="F51" s="56">
        <v>13</v>
      </c>
    </row>
    <row r="52" spans="2:6" ht="7.5" customHeight="1" x14ac:dyDescent="0.3">
      <c r="B52" s="40"/>
      <c r="C52" s="39"/>
      <c r="D52" s="39"/>
      <c r="E52" s="39"/>
      <c r="F52" s="56"/>
    </row>
    <row r="53" spans="2:6" ht="18.75" customHeight="1" x14ac:dyDescent="0.3">
      <c r="B53" s="38" t="str">
        <f>TabelleGrunddurchgang!$B$8</f>
        <v>Gerald Kraft</v>
      </c>
      <c r="C53" s="37">
        <v>7</v>
      </c>
      <c r="D53" s="34">
        <f>IF(C53&gt;C51,1,0)</f>
        <v>0</v>
      </c>
      <c r="E53" s="33">
        <f>C53-C51</f>
        <v>-3</v>
      </c>
      <c r="F53" s="56"/>
    </row>
    <row r="54" spans="2:6" ht="22.5" customHeight="1" x14ac:dyDescent="0.3"/>
    <row r="55" spans="2:6" ht="18.75" customHeight="1" x14ac:dyDescent="0.3">
      <c r="B55" s="41" t="str">
        <f>TabelleGrunddurchgang!$B$16</f>
        <v>Lukas Willinger</v>
      </c>
      <c r="C55" s="37">
        <v>10</v>
      </c>
      <c r="D55" s="34">
        <f>IF(C55&gt;C57,1,0)</f>
        <v>1</v>
      </c>
      <c r="E55" s="33">
        <f>C55-C57</f>
        <v>2</v>
      </c>
      <c r="F55" s="56">
        <v>14</v>
      </c>
    </row>
    <row r="56" spans="2:6" ht="7.5" customHeight="1" x14ac:dyDescent="0.3">
      <c r="B56" s="40"/>
      <c r="C56" s="39"/>
      <c r="D56" s="39"/>
      <c r="E56" s="39"/>
      <c r="F56" s="56"/>
    </row>
    <row r="57" spans="2:6" ht="18.75" customHeight="1" x14ac:dyDescent="0.3">
      <c r="B57" s="38" t="str">
        <f>TabelleGrunddurchgang!$B$17</f>
        <v>Hans Bittermann</v>
      </c>
      <c r="C57" s="37">
        <v>8</v>
      </c>
      <c r="D57" s="34">
        <f>IF(C57&gt;C55,1,0)</f>
        <v>0</v>
      </c>
      <c r="E57" s="33">
        <f>C57-C55</f>
        <v>-2</v>
      </c>
      <c r="F57" s="56"/>
    </row>
    <row r="58" spans="2:6" ht="22.5" customHeight="1" x14ac:dyDescent="0.3"/>
    <row r="59" spans="2:6" ht="18.75" customHeight="1" x14ac:dyDescent="0.3">
      <c r="B59" s="41" t="str">
        <f>TabelleGrunddurchgang!$B$25</f>
        <v>Heinz Kaufmann</v>
      </c>
      <c r="C59" s="37">
        <v>2</v>
      </c>
      <c r="D59" s="34">
        <f>IF(C59&gt;C61,1,0)</f>
        <v>0</v>
      </c>
      <c r="E59" s="33">
        <f>C59-C61</f>
        <v>-8</v>
      </c>
      <c r="F59" s="56">
        <v>15</v>
      </c>
    </row>
    <row r="60" spans="2:6" ht="7.5" customHeight="1" x14ac:dyDescent="0.3">
      <c r="B60" s="40"/>
      <c r="C60" s="39"/>
      <c r="D60" s="39"/>
      <c r="E60" s="39"/>
      <c r="F60" s="56"/>
    </row>
    <row r="61" spans="2:6" ht="18.75" customHeight="1" x14ac:dyDescent="0.3">
      <c r="B61" s="38" t="str">
        <f>TabelleGrunddurchgang!$B$26</f>
        <v>Franz Schuh</v>
      </c>
      <c r="C61" s="37">
        <v>10</v>
      </c>
      <c r="D61" s="34">
        <f>IF(C61&gt;C59,1,0)</f>
        <v>1</v>
      </c>
      <c r="E61" s="33">
        <f>C61-C59</f>
        <v>8</v>
      </c>
      <c r="F61" s="56"/>
    </row>
    <row r="62" spans="2:6" ht="22.5" customHeight="1" x14ac:dyDescent="0.3"/>
    <row r="63" spans="2:6" ht="18.75" customHeight="1" x14ac:dyDescent="0.3">
      <c r="B63" s="41" t="str">
        <f>TabelleGrunddurchgang!$B$4</f>
        <v>Martin Rosenkranz</v>
      </c>
      <c r="C63" s="37">
        <v>10</v>
      </c>
      <c r="D63" s="34">
        <f>IF(C63&gt;C65,1,0)</f>
        <v>1</v>
      </c>
      <c r="E63" s="33">
        <f>C63-C65</f>
        <v>6</v>
      </c>
      <c r="F63" s="56">
        <v>16</v>
      </c>
    </row>
    <row r="64" spans="2:6" ht="7.5" customHeight="1" x14ac:dyDescent="0.3">
      <c r="B64" s="40"/>
      <c r="C64" s="39"/>
      <c r="D64" s="39"/>
      <c r="E64" s="39"/>
      <c r="F64" s="56"/>
    </row>
    <row r="65" spans="2:6" ht="18.75" customHeight="1" x14ac:dyDescent="0.3">
      <c r="B65" s="38" t="str">
        <f>TabelleGrunddurchgang!$B$6</f>
        <v>Christian Kainz</v>
      </c>
      <c r="C65" s="37">
        <v>4</v>
      </c>
      <c r="D65" s="34">
        <f>IF(C65&gt;C63,1,0)</f>
        <v>0</v>
      </c>
      <c r="E65" s="33">
        <f>C65-C63</f>
        <v>-6</v>
      </c>
      <c r="F65" s="56"/>
    </row>
    <row r="66" spans="2:6" ht="22.5" customHeight="1" x14ac:dyDescent="0.3"/>
    <row r="67" spans="2:6" ht="18.75" customHeight="1" x14ac:dyDescent="0.3">
      <c r="B67" s="41" t="str">
        <f>TabelleGrunddurchgang!$B$13</f>
        <v>Gerhard Willinger</v>
      </c>
      <c r="C67" s="37">
        <v>3</v>
      </c>
      <c r="D67" s="34">
        <f>IF(C67&gt;C69,1,0)</f>
        <v>0</v>
      </c>
      <c r="E67" s="33">
        <f>C67-C69</f>
        <v>-7</v>
      </c>
      <c r="F67" s="56">
        <v>17</v>
      </c>
    </row>
    <row r="68" spans="2:6" ht="7.5" customHeight="1" x14ac:dyDescent="0.3">
      <c r="B68" s="40"/>
      <c r="C68" s="39"/>
      <c r="D68" s="39"/>
      <c r="E68" s="39"/>
      <c r="F68" s="56"/>
    </row>
    <row r="69" spans="2:6" ht="18.75" customHeight="1" x14ac:dyDescent="0.3">
      <c r="B69" s="38" t="str">
        <f>TabelleGrunddurchgang!$B$15</f>
        <v>Andreas Weintögl</v>
      </c>
      <c r="C69" s="37">
        <v>10</v>
      </c>
      <c r="D69" s="34">
        <f>IF(C69&gt;C67,1,0)</f>
        <v>1</v>
      </c>
      <c r="E69" s="33">
        <f>C69-C67</f>
        <v>7</v>
      </c>
      <c r="F69" s="56"/>
    </row>
    <row r="70" spans="2:6" ht="22.5" customHeight="1" x14ac:dyDescent="0.3"/>
    <row r="71" spans="2:6" ht="18.75" customHeight="1" x14ac:dyDescent="0.3">
      <c r="B71" s="41" t="str">
        <f>TabelleGrunddurchgang!$B$22</f>
        <v>Pizi Rosenkranz</v>
      </c>
      <c r="C71" s="37">
        <v>5</v>
      </c>
      <c r="D71" s="34">
        <f>IF(C71&gt;C73,1,0)</f>
        <v>0</v>
      </c>
      <c r="E71" s="33">
        <f>C71-C73</f>
        <v>-5</v>
      </c>
      <c r="F71" s="56">
        <v>18</v>
      </c>
    </row>
    <row r="72" spans="2:6" ht="7.5" customHeight="1" x14ac:dyDescent="0.3">
      <c r="B72" s="40"/>
      <c r="C72" s="39"/>
      <c r="D72" s="39"/>
      <c r="E72" s="39"/>
      <c r="F72" s="56"/>
    </row>
    <row r="73" spans="2:6" ht="18.75" customHeight="1" x14ac:dyDescent="0.3">
      <c r="B73" s="38" t="str">
        <f>TabelleGrunddurchgang!$B$24</f>
        <v>Manuel Fettinger</v>
      </c>
      <c r="C73" s="37">
        <v>10</v>
      </c>
      <c r="D73" s="34">
        <f>IF(C73&gt;C71,1,0)</f>
        <v>1</v>
      </c>
      <c r="E73" s="33">
        <f>C73-C71</f>
        <v>5</v>
      </c>
      <c r="F73" s="56"/>
    </row>
    <row r="74" spans="2:6" ht="22.5" customHeight="1" x14ac:dyDescent="0.3"/>
    <row r="75" spans="2:6" ht="18.75" customHeight="1" x14ac:dyDescent="0.3">
      <c r="B75" s="41" t="str">
        <f>TabelleGrunddurchgang!$B$5</f>
        <v>Franz Spann</v>
      </c>
      <c r="C75" s="37">
        <v>8</v>
      </c>
      <c r="D75" s="34">
        <f>IF(C75&gt;C77,1,0)</f>
        <v>0</v>
      </c>
      <c r="E75" s="33">
        <f>C75-C77</f>
        <v>-2</v>
      </c>
      <c r="F75" s="56">
        <v>19</v>
      </c>
    </row>
    <row r="76" spans="2:6" ht="7.5" customHeight="1" x14ac:dyDescent="0.3">
      <c r="B76" s="40"/>
      <c r="C76" s="39"/>
      <c r="D76" s="39"/>
      <c r="E76" s="39"/>
      <c r="F76" s="56"/>
    </row>
    <row r="77" spans="2:6" ht="18.75" customHeight="1" x14ac:dyDescent="0.3">
      <c r="B77" s="38" t="str">
        <f>TabelleGrunddurchgang!$B$7</f>
        <v>Eva Kraft</v>
      </c>
      <c r="C77" s="37">
        <v>10</v>
      </c>
      <c r="D77" s="34">
        <f>IF(C77&gt;C75,1,0)</f>
        <v>1</v>
      </c>
      <c r="E77" s="33">
        <f>C77-C75</f>
        <v>2</v>
      </c>
      <c r="F77" s="56"/>
    </row>
    <row r="78" spans="2:6" ht="22.5" customHeight="1" x14ac:dyDescent="0.3"/>
    <row r="79" spans="2:6" ht="18.75" customHeight="1" x14ac:dyDescent="0.3">
      <c r="B79" s="41" t="str">
        <f>TabelleGrunddurchgang!$B$14</f>
        <v>Georg Strohmeier</v>
      </c>
      <c r="C79" s="37">
        <v>10</v>
      </c>
      <c r="D79" s="34">
        <f>IF(C79&gt;C81,1,0)</f>
        <v>1</v>
      </c>
      <c r="E79" s="33">
        <f>C79-C81</f>
        <v>2</v>
      </c>
      <c r="F79" s="56">
        <v>20</v>
      </c>
    </row>
    <row r="80" spans="2:6" ht="7.5" customHeight="1" x14ac:dyDescent="0.3">
      <c r="B80" s="40"/>
      <c r="C80" s="39"/>
      <c r="D80" s="39"/>
      <c r="E80" s="39"/>
      <c r="F80" s="56"/>
    </row>
    <row r="81" spans="2:6" ht="18.75" customHeight="1" x14ac:dyDescent="0.3">
      <c r="B81" s="38" t="str">
        <f>TabelleGrunddurchgang!$B$16</f>
        <v>Lukas Willinger</v>
      </c>
      <c r="C81" s="37">
        <v>8</v>
      </c>
      <c r="D81" s="34">
        <f>IF(C81&gt;C79,1,0)</f>
        <v>0</v>
      </c>
      <c r="E81" s="33">
        <f>C81-C79</f>
        <v>-2</v>
      </c>
      <c r="F81" s="56"/>
    </row>
    <row r="82" spans="2:6" ht="22.5" customHeight="1" x14ac:dyDescent="0.3"/>
    <row r="83" spans="2:6" ht="18.75" customHeight="1" x14ac:dyDescent="0.3">
      <c r="B83" s="41" t="str">
        <f>TabelleGrunddurchgang!$B$23</f>
        <v>Gaggi Rosenkranz</v>
      </c>
      <c r="C83" s="37">
        <v>10</v>
      </c>
      <c r="D83" s="34">
        <f>IF(C83&gt;C85,1,0)</f>
        <v>1</v>
      </c>
      <c r="E83" s="33">
        <f>C83-C85</f>
        <v>5</v>
      </c>
      <c r="F83" s="56">
        <v>21</v>
      </c>
    </row>
    <row r="84" spans="2:6" ht="7.5" customHeight="1" x14ac:dyDescent="0.3">
      <c r="B84" s="40"/>
      <c r="C84" s="39"/>
      <c r="D84" s="39"/>
      <c r="E84" s="39"/>
      <c r="F84" s="56"/>
    </row>
    <row r="85" spans="2:6" ht="18.75" customHeight="1" x14ac:dyDescent="0.3">
      <c r="B85" s="38" t="str">
        <f>TabelleGrunddurchgang!$B$25</f>
        <v>Heinz Kaufmann</v>
      </c>
      <c r="C85" s="37">
        <v>5</v>
      </c>
      <c r="D85" s="34">
        <f>IF(C85&gt;C83,1,0)</f>
        <v>0</v>
      </c>
      <c r="E85" s="33">
        <f>C85-C83</f>
        <v>-5</v>
      </c>
      <c r="F85" s="56"/>
    </row>
    <row r="86" spans="2:6" ht="22.5" customHeight="1" x14ac:dyDescent="0.3"/>
    <row r="87" spans="2:6" ht="18.75" customHeight="1" x14ac:dyDescent="0.3">
      <c r="B87" s="41" t="str">
        <f>TabelleGrunddurchgang!$B$6</f>
        <v>Christian Kainz</v>
      </c>
      <c r="C87" s="37">
        <v>10</v>
      </c>
      <c r="D87" s="34">
        <f>IF(C87&gt;C89,1,0)</f>
        <v>1</v>
      </c>
      <c r="E87" s="33">
        <f>C87-C89</f>
        <v>2</v>
      </c>
      <c r="F87" s="56">
        <v>22</v>
      </c>
    </row>
    <row r="88" spans="2:6" ht="7.5" customHeight="1" x14ac:dyDescent="0.3">
      <c r="B88" s="40"/>
      <c r="C88" s="39"/>
      <c r="D88" s="39"/>
      <c r="E88" s="39"/>
      <c r="F88" s="56"/>
    </row>
    <row r="89" spans="2:6" ht="18.75" customHeight="1" x14ac:dyDescent="0.3">
      <c r="B89" s="38" t="str">
        <f>TabelleGrunddurchgang!$B$8</f>
        <v>Gerald Kraft</v>
      </c>
      <c r="C89" s="37">
        <v>8</v>
      </c>
      <c r="D89" s="34">
        <f>IF(C89&gt;C87,1,0)</f>
        <v>0</v>
      </c>
      <c r="E89" s="33">
        <f>C89-C87</f>
        <v>-2</v>
      </c>
      <c r="F89" s="56"/>
    </row>
    <row r="90" spans="2:6" ht="22.5" customHeight="1" x14ac:dyDescent="0.3"/>
    <row r="91" spans="2:6" ht="18.75" customHeight="1" x14ac:dyDescent="0.3">
      <c r="B91" s="41" t="str">
        <f>TabelleGrunddurchgang!$B$15</f>
        <v>Andreas Weintögl</v>
      </c>
      <c r="C91" s="37">
        <v>10</v>
      </c>
      <c r="D91" s="34">
        <f>IF(C91&gt;C93,1,0)</f>
        <v>1</v>
      </c>
      <c r="E91" s="33">
        <f>C91-C93</f>
        <v>3</v>
      </c>
      <c r="F91" s="56">
        <v>23</v>
      </c>
    </row>
    <row r="92" spans="2:6" ht="7.5" customHeight="1" x14ac:dyDescent="0.3">
      <c r="B92" s="40"/>
      <c r="C92" s="39"/>
      <c r="D92" s="39"/>
      <c r="E92" s="39"/>
      <c r="F92" s="56"/>
    </row>
    <row r="93" spans="2:6" ht="18.75" customHeight="1" x14ac:dyDescent="0.3">
      <c r="B93" s="38" t="str">
        <f>TabelleGrunddurchgang!$B$17</f>
        <v>Hans Bittermann</v>
      </c>
      <c r="C93" s="37">
        <v>7</v>
      </c>
      <c r="D93" s="34">
        <f>IF(C93&gt;C91,1,0)</f>
        <v>0</v>
      </c>
      <c r="E93" s="33">
        <f>C93-C91</f>
        <v>-3</v>
      </c>
      <c r="F93" s="56"/>
    </row>
    <row r="94" spans="2:6" ht="22.5" customHeight="1" x14ac:dyDescent="0.3"/>
    <row r="95" spans="2:6" ht="18.75" customHeight="1" x14ac:dyDescent="0.3">
      <c r="B95" s="41" t="str">
        <f>TabelleGrunddurchgang!$B$24</f>
        <v>Manuel Fettinger</v>
      </c>
      <c r="C95" s="37">
        <v>10</v>
      </c>
      <c r="D95" s="34">
        <f>IF(C95&gt;C97,1,0)</f>
        <v>1</v>
      </c>
      <c r="E95" s="33">
        <f>C95-C97</f>
        <v>5</v>
      </c>
      <c r="F95" s="56">
        <v>24</v>
      </c>
    </row>
    <row r="96" spans="2:6" ht="7.5" customHeight="1" x14ac:dyDescent="0.3">
      <c r="B96" s="40"/>
      <c r="C96" s="39"/>
      <c r="D96" s="39"/>
      <c r="E96" s="39"/>
      <c r="F96" s="56"/>
    </row>
    <row r="97" spans="2:6" ht="18.75" customHeight="1" x14ac:dyDescent="0.3">
      <c r="B97" s="38" t="str">
        <f>TabelleGrunddurchgang!$B$26</f>
        <v>Franz Schuh</v>
      </c>
      <c r="C97" s="37">
        <v>5</v>
      </c>
      <c r="D97" s="34">
        <f>IF(C97&gt;C95,1,0)</f>
        <v>0</v>
      </c>
      <c r="E97" s="33">
        <f>C97-C95</f>
        <v>-5</v>
      </c>
      <c r="F97" s="56"/>
    </row>
    <row r="98" spans="2:6" ht="22.5" customHeight="1" x14ac:dyDescent="0.3"/>
    <row r="99" spans="2:6" ht="18.75" customHeight="1" x14ac:dyDescent="0.3">
      <c r="B99" s="41" t="str">
        <f>TabelleGrunddurchgang!$B$4</f>
        <v>Martin Rosenkranz</v>
      </c>
      <c r="C99" s="37">
        <v>10</v>
      </c>
      <c r="D99" s="34">
        <f>IF(C99&gt;C101,1,0)</f>
        <v>1</v>
      </c>
      <c r="E99" s="33">
        <f>C99-C101</f>
        <v>3</v>
      </c>
      <c r="F99" s="56">
        <v>25</v>
      </c>
    </row>
    <row r="100" spans="2:6" ht="7.5" customHeight="1" x14ac:dyDescent="0.3">
      <c r="B100" s="40"/>
      <c r="C100" s="39"/>
      <c r="D100" s="39"/>
      <c r="E100" s="39"/>
      <c r="F100" s="56"/>
    </row>
    <row r="101" spans="2:6" ht="18.75" customHeight="1" x14ac:dyDescent="0.3">
      <c r="B101" s="38" t="str">
        <f>TabelleGrunddurchgang!$B$7</f>
        <v>Eva Kraft</v>
      </c>
      <c r="C101" s="37">
        <v>7</v>
      </c>
      <c r="D101" s="34">
        <f>IF(C101&gt;C99,1,0)</f>
        <v>0</v>
      </c>
      <c r="E101" s="33">
        <f>C101-C99</f>
        <v>-3</v>
      </c>
      <c r="F101" s="56"/>
    </row>
    <row r="102" spans="2:6" ht="22.5" customHeight="1" x14ac:dyDescent="0.3"/>
    <row r="103" spans="2:6" ht="18.75" customHeight="1" x14ac:dyDescent="0.3">
      <c r="B103" s="41" t="str">
        <f>TabelleGrunddurchgang!$B$13</f>
        <v>Gerhard Willinger</v>
      </c>
      <c r="C103" s="37">
        <v>10</v>
      </c>
      <c r="D103" s="34">
        <f>IF(C103&gt;C105,1,0)</f>
        <v>1</v>
      </c>
      <c r="E103" s="33">
        <f>C103-C105</f>
        <v>4</v>
      </c>
      <c r="F103" s="56">
        <v>26</v>
      </c>
    </row>
    <row r="104" spans="2:6" ht="7.5" customHeight="1" x14ac:dyDescent="0.3">
      <c r="B104" s="40"/>
      <c r="C104" s="39"/>
      <c r="D104" s="39"/>
      <c r="E104" s="39"/>
      <c r="F104" s="56"/>
    </row>
    <row r="105" spans="2:6" ht="18.75" customHeight="1" x14ac:dyDescent="0.3">
      <c r="B105" s="38" t="str">
        <f>TabelleGrunddurchgang!$B$16</f>
        <v>Lukas Willinger</v>
      </c>
      <c r="C105" s="37">
        <v>6</v>
      </c>
      <c r="D105" s="34">
        <f>IF(C105&gt;C103,1,0)</f>
        <v>0</v>
      </c>
      <c r="E105" s="33">
        <f>C105-C103</f>
        <v>-4</v>
      </c>
      <c r="F105" s="56"/>
    </row>
    <row r="106" spans="2:6" ht="22.5" customHeight="1" x14ac:dyDescent="0.3"/>
    <row r="107" spans="2:6" ht="18.75" customHeight="1" x14ac:dyDescent="0.3">
      <c r="B107" s="41" t="str">
        <f>TabelleGrunddurchgang!$B$22</f>
        <v>Pizi Rosenkranz</v>
      </c>
      <c r="C107" s="37">
        <v>6</v>
      </c>
      <c r="D107" s="34">
        <f>IF(C107&gt;C109,1,0)</f>
        <v>0</v>
      </c>
      <c r="E107" s="33">
        <f>C107-C109</f>
        <v>-4</v>
      </c>
      <c r="F107" s="56">
        <v>27</v>
      </c>
    </row>
    <row r="108" spans="2:6" ht="7.5" customHeight="1" x14ac:dyDescent="0.3">
      <c r="B108" s="40"/>
      <c r="C108" s="39"/>
      <c r="D108" s="39"/>
      <c r="E108" s="39"/>
      <c r="F108" s="56"/>
    </row>
    <row r="109" spans="2:6" ht="18.75" customHeight="1" x14ac:dyDescent="0.3">
      <c r="B109" s="38" t="str">
        <f>TabelleGrunddurchgang!$B$25</f>
        <v>Heinz Kaufmann</v>
      </c>
      <c r="C109" s="37">
        <v>10</v>
      </c>
      <c r="D109" s="34">
        <f>IF(C109&gt;C107,1,0)</f>
        <v>1</v>
      </c>
      <c r="E109" s="33">
        <f>C109-C107</f>
        <v>4</v>
      </c>
      <c r="F109" s="56"/>
    </row>
    <row r="110" spans="2:6" ht="22.5" customHeight="1" x14ac:dyDescent="0.3"/>
    <row r="111" spans="2:6" ht="18.75" customHeight="1" x14ac:dyDescent="0.3">
      <c r="B111" s="41" t="str">
        <f>TabelleGrunddurchgang!$B$5</f>
        <v>Franz Spann</v>
      </c>
      <c r="C111" s="37">
        <v>5</v>
      </c>
      <c r="D111" s="34">
        <f>IF(C111&gt;C113,1,0)</f>
        <v>0</v>
      </c>
      <c r="E111" s="33">
        <f>C111-C113</f>
        <v>-5</v>
      </c>
      <c r="F111" s="56">
        <v>28</v>
      </c>
    </row>
    <row r="112" spans="2:6" ht="7.5" customHeight="1" x14ac:dyDescent="0.3">
      <c r="B112" s="40"/>
      <c r="C112" s="39"/>
      <c r="D112" s="39"/>
      <c r="E112" s="39"/>
      <c r="F112" s="56"/>
    </row>
    <row r="113" spans="2:6" ht="18.75" customHeight="1" x14ac:dyDescent="0.3">
      <c r="B113" s="38" t="str">
        <f>TabelleGrunddurchgang!$B$8</f>
        <v>Gerald Kraft</v>
      </c>
      <c r="C113" s="37">
        <v>10</v>
      </c>
      <c r="D113" s="34">
        <f>IF(C113&gt;C111,1,0)</f>
        <v>1</v>
      </c>
      <c r="E113" s="33">
        <f>C113-C111</f>
        <v>5</v>
      </c>
      <c r="F113" s="56"/>
    </row>
    <row r="114" spans="2:6" ht="22.5" customHeight="1" x14ac:dyDescent="0.3"/>
    <row r="115" spans="2:6" ht="18.75" customHeight="1" x14ac:dyDescent="0.3">
      <c r="B115" s="41" t="str">
        <f>TabelleGrunddurchgang!$B$14</f>
        <v>Georg Strohmeier</v>
      </c>
      <c r="C115" s="37">
        <v>10</v>
      </c>
      <c r="D115" s="34">
        <f>IF(C115&gt;C117,1,0)</f>
        <v>1</v>
      </c>
      <c r="E115" s="33">
        <f>C115-C117</f>
        <v>8</v>
      </c>
      <c r="F115" s="56">
        <v>29</v>
      </c>
    </row>
    <row r="116" spans="2:6" ht="7.5" customHeight="1" x14ac:dyDescent="0.3">
      <c r="B116" s="40"/>
      <c r="C116" s="39"/>
      <c r="D116" s="39"/>
      <c r="E116" s="39"/>
      <c r="F116" s="56"/>
    </row>
    <row r="117" spans="2:6" ht="18.75" customHeight="1" x14ac:dyDescent="0.3">
      <c r="B117" s="38" t="str">
        <f>TabelleGrunddurchgang!$B$17</f>
        <v>Hans Bittermann</v>
      </c>
      <c r="C117" s="37">
        <v>2</v>
      </c>
      <c r="D117" s="34">
        <f>IF(C117&gt;C115,1,0)</f>
        <v>0</v>
      </c>
      <c r="E117" s="33">
        <f>C117-C115</f>
        <v>-8</v>
      </c>
      <c r="F117" s="56"/>
    </row>
    <row r="118" spans="2:6" ht="22.5" customHeight="1" x14ac:dyDescent="0.3"/>
    <row r="119" spans="2:6" ht="18.75" customHeight="1" x14ac:dyDescent="0.3">
      <c r="B119" s="41" t="str">
        <f>TabelleGrunddurchgang!$B$23</f>
        <v>Gaggi Rosenkranz</v>
      </c>
      <c r="C119" s="37">
        <v>10</v>
      </c>
      <c r="D119" s="34">
        <f>IF(C119&gt;C121,1,0)</f>
        <v>1</v>
      </c>
      <c r="E119" s="33">
        <f>C119-C121</f>
        <v>8</v>
      </c>
      <c r="F119" s="56">
        <v>30</v>
      </c>
    </row>
    <row r="120" spans="2:6" ht="7.5" customHeight="1" x14ac:dyDescent="0.3">
      <c r="B120" s="40"/>
      <c r="C120" s="39"/>
      <c r="D120" s="39"/>
      <c r="E120" s="39"/>
      <c r="F120" s="56"/>
    </row>
    <row r="121" spans="2:6" ht="18.75" customHeight="1" x14ac:dyDescent="0.3">
      <c r="B121" s="38" t="str">
        <f>TabelleGrunddurchgang!$B$26</f>
        <v>Franz Schuh</v>
      </c>
      <c r="C121" s="37">
        <v>2</v>
      </c>
      <c r="D121" s="34">
        <f>IF(C121&gt;C119,1,0)</f>
        <v>0</v>
      </c>
      <c r="E121" s="33">
        <f>C121-C119</f>
        <v>-8</v>
      </c>
      <c r="F121" s="56"/>
    </row>
  </sheetData>
  <mergeCells count="31">
    <mergeCell ref="B1:F1"/>
    <mergeCell ref="F119:F121"/>
    <mergeCell ref="F99:F101"/>
    <mergeCell ref="F103:F105"/>
    <mergeCell ref="F107:F109"/>
    <mergeCell ref="F111:F113"/>
    <mergeCell ref="F115:F117"/>
    <mergeCell ref="F79:F81"/>
    <mergeCell ref="F83:F85"/>
    <mergeCell ref="F87:F89"/>
    <mergeCell ref="F91:F93"/>
    <mergeCell ref="F95:F97"/>
    <mergeCell ref="F59:F61"/>
    <mergeCell ref="F63:F65"/>
    <mergeCell ref="F67:F69"/>
    <mergeCell ref="F71:F73"/>
    <mergeCell ref="F23:F25"/>
    <mergeCell ref="F27:F29"/>
    <mergeCell ref="F31:F33"/>
    <mergeCell ref="F35:F37"/>
    <mergeCell ref="F75:F77"/>
    <mergeCell ref="F39:F41"/>
    <mergeCell ref="F43:F45"/>
    <mergeCell ref="F47:F49"/>
    <mergeCell ref="F51:F53"/>
    <mergeCell ref="F55:F57"/>
    <mergeCell ref="F3:F5"/>
    <mergeCell ref="F7:F9"/>
    <mergeCell ref="F11:F13"/>
    <mergeCell ref="F15:F17"/>
    <mergeCell ref="F19:F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workbookViewId="0">
      <selection activeCell="K35" sqref="K35"/>
    </sheetView>
  </sheetViews>
  <sheetFormatPr baseColWidth="10" defaultColWidth="9.140625" defaultRowHeight="18.75" x14ac:dyDescent="0.3"/>
  <cols>
    <col min="1" max="1" width="6" style="1" customWidth="1"/>
    <col min="2" max="2" width="24.7109375" style="2" customWidth="1"/>
    <col min="3" max="8" width="8.5703125" customWidth="1"/>
    <col min="10" max="10" width="24.7109375" style="2" customWidth="1"/>
    <col min="11" max="12" width="8.5703125" customWidth="1"/>
    <col min="13" max="13" width="9.140625" style="10"/>
  </cols>
  <sheetData>
    <row r="1" spans="1:13" ht="42.75" thickBot="1" x14ac:dyDescent="0.7">
      <c r="A1" s="43" t="s">
        <v>16</v>
      </c>
      <c r="B1" s="43"/>
      <c r="C1" s="43"/>
      <c r="D1" s="43"/>
      <c r="E1" s="43"/>
      <c r="F1" s="43"/>
      <c r="G1" s="43"/>
      <c r="H1" s="43"/>
      <c r="J1" s="62" t="s">
        <v>24</v>
      </c>
      <c r="K1" s="62"/>
      <c r="L1" s="62"/>
      <c r="M1" s="62"/>
    </row>
    <row r="2" spans="1:13" x14ac:dyDescent="0.3">
      <c r="B2" s="58" t="s">
        <v>12</v>
      </c>
      <c r="C2" s="48" t="s">
        <v>5</v>
      </c>
      <c r="D2" s="49"/>
      <c r="E2" s="48" t="s">
        <v>6</v>
      </c>
      <c r="F2" s="49"/>
      <c r="G2" s="48" t="s">
        <v>11</v>
      </c>
      <c r="H2" s="49"/>
      <c r="J2" s="52" t="s">
        <v>12</v>
      </c>
      <c r="K2" s="60" t="s">
        <v>11</v>
      </c>
      <c r="L2" s="61"/>
      <c r="M2" s="32"/>
    </row>
    <row r="3" spans="1:13" x14ac:dyDescent="0.3">
      <c r="B3" s="59"/>
      <c r="C3" s="11" t="s">
        <v>9</v>
      </c>
      <c r="D3" s="9" t="s">
        <v>10</v>
      </c>
      <c r="E3" s="11" t="s">
        <v>9</v>
      </c>
      <c r="F3" s="9" t="s">
        <v>10</v>
      </c>
      <c r="G3" s="11" t="s">
        <v>9</v>
      </c>
      <c r="H3" s="9" t="s">
        <v>10</v>
      </c>
      <c r="J3" s="53"/>
      <c r="K3" s="5" t="s">
        <v>9</v>
      </c>
      <c r="L3" s="6" t="s">
        <v>10</v>
      </c>
      <c r="M3" s="32"/>
    </row>
    <row r="4" spans="1:13" ht="21" customHeight="1" x14ac:dyDescent="0.35">
      <c r="A4" s="1" t="s">
        <v>0</v>
      </c>
      <c r="B4" s="23" t="str">
        <f>TabelleGrunddurchgang!O8</f>
        <v>Franz Spann</v>
      </c>
      <c r="C4" s="12">
        <f>SpieleFinale!C3</f>
        <v>1</v>
      </c>
      <c r="D4" s="13">
        <f>SpieleFinale!D3</f>
        <v>7</v>
      </c>
      <c r="E4" s="12">
        <f>SpieleFinale!C27</f>
        <v>1</v>
      </c>
      <c r="F4" s="13">
        <f>SpieleFinale!D27</f>
        <v>6</v>
      </c>
      <c r="G4" s="16">
        <f>C4+E4</f>
        <v>2</v>
      </c>
      <c r="H4" s="17">
        <f>D4+F4</f>
        <v>13</v>
      </c>
      <c r="J4" s="3" t="s">
        <v>33</v>
      </c>
      <c r="K4" s="7">
        <v>0</v>
      </c>
      <c r="L4" s="30">
        <v>-12</v>
      </c>
      <c r="M4" s="22">
        <v>15</v>
      </c>
    </row>
    <row r="5" spans="1:13" ht="21" customHeight="1" x14ac:dyDescent="0.35">
      <c r="A5" s="1" t="s">
        <v>1</v>
      </c>
      <c r="B5" s="23" t="str">
        <f>TabelleGrunddurchgang!O17</f>
        <v>Lukas Willinger</v>
      </c>
      <c r="C5" s="12">
        <f>SpieleFinale!C5</f>
        <v>0</v>
      </c>
      <c r="D5" s="13">
        <f>SpieleFinale!D5</f>
        <v>-7</v>
      </c>
      <c r="E5" s="12">
        <f>SpieleFinale!C15</f>
        <v>0</v>
      </c>
      <c r="F5" s="13">
        <f>SpieleFinale!D15</f>
        <v>-5</v>
      </c>
      <c r="G5" s="16">
        <f t="shared" ref="G5:H6" si="0">C5+E5</f>
        <v>0</v>
      </c>
      <c r="H5" s="17">
        <f t="shared" si="0"/>
        <v>-12</v>
      </c>
      <c r="J5" s="3" t="s">
        <v>35</v>
      </c>
      <c r="K5" s="7">
        <v>1</v>
      </c>
      <c r="L5" s="30">
        <v>-1</v>
      </c>
      <c r="M5" s="22">
        <v>14</v>
      </c>
    </row>
    <row r="6" spans="1:13" ht="21" customHeight="1" thickBot="1" x14ac:dyDescent="0.4">
      <c r="A6" s="1" t="s">
        <v>2</v>
      </c>
      <c r="B6" s="23" t="str">
        <f>TabelleGrunddurchgang!O26</f>
        <v>Pizi Rosenkranz</v>
      </c>
      <c r="C6" s="14">
        <f>SpieleFinale!C17</f>
        <v>1</v>
      </c>
      <c r="D6" s="15">
        <f>SpieleFinale!D17</f>
        <v>5</v>
      </c>
      <c r="E6" s="14">
        <f>SpieleFinale!C29</f>
        <v>0</v>
      </c>
      <c r="F6" s="15">
        <f>SpieleFinale!D29</f>
        <v>-6</v>
      </c>
      <c r="G6" s="18">
        <f t="shared" si="0"/>
        <v>1</v>
      </c>
      <c r="H6" s="19">
        <f t="shared" si="0"/>
        <v>-1</v>
      </c>
      <c r="J6" s="3" t="s">
        <v>26</v>
      </c>
      <c r="K6" s="8">
        <v>2</v>
      </c>
      <c r="L6" s="31">
        <v>13</v>
      </c>
      <c r="M6" s="22">
        <v>13</v>
      </c>
    </row>
    <row r="7" spans="1:13" ht="32.25" thickBot="1" x14ac:dyDescent="0.55000000000000004">
      <c r="A7" s="43" t="s">
        <v>17</v>
      </c>
      <c r="B7" s="43"/>
      <c r="C7" s="43"/>
      <c r="D7" s="43"/>
      <c r="E7" s="43"/>
      <c r="F7" s="43"/>
      <c r="G7" s="43"/>
      <c r="H7" s="43"/>
      <c r="J7"/>
    </row>
    <row r="8" spans="1:13" x14ac:dyDescent="0.3">
      <c r="B8" s="58" t="s">
        <v>12</v>
      </c>
      <c r="C8" s="48" t="s">
        <v>5</v>
      </c>
      <c r="D8" s="49"/>
      <c r="E8" s="48" t="s">
        <v>6</v>
      </c>
      <c r="F8" s="49"/>
      <c r="G8" s="48" t="s">
        <v>11</v>
      </c>
      <c r="H8" s="49"/>
      <c r="J8" s="52" t="s">
        <v>12</v>
      </c>
      <c r="K8" s="60" t="s">
        <v>11</v>
      </c>
      <c r="L8" s="61"/>
      <c r="M8" s="32"/>
    </row>
    <row r="9" spans="1:13" x14ac:dyDescent="0.3">
      <c r="B9" s="59"/>
      <c r="C9" s="11" t="s">
        <v>9</v>
      </c>
      <c r="D9" s="9" t="s">
        <v>10</v>
      </c>
      <c r="E9" s="11" t="s">
        <v>9</v>
      </c>
      <c r="F9" s="9" t="s">
        <v>10</v>
      </c>
      <c r="G9" s="11" t="s">
        <v>9</v>
      </c>
      <c r="H9" s="9" t="s">
        <v>10</v>
      </c>
      <c r="J9" s="53"/>
      <c r="K9" s="5" t="s">
        <v>9</v>
      </c>
      <c r="L9" s="6" t="s">
        <v>10</v>
      </c>
      <c r="M9" s="32"/>
    </row>
    <row r="10" spans="1:13" ht="21" customHeight="1" x14ac:dyDescent="0.35">
      <c r="A10" s="1" t="s">
        <v>0</v>
      </c>
      <c r="B10" s="23" t="str">
        <f>TabelleGrunddurchgang!O7</f>
        <v>Gerald Kraft</v>
      </c>
      <c r="C10" s="12">
        <f>SpieleFinale!C7</f>
        <v>1</v>
      </c>
      <c r="D10" s="13">
        <f>SpieleFinale!D7</f>
        <v>6</v>
      </c>
      <c r="E10" s="12">
        <f>SpieleFinale!C31</f>
        <v>0</v>
      </c>
      <c r="F10" s="13">
        <f>SpieleFinale!D31</f>
        <v>-1</v>
      </c>
      <c r="G10" s="16">
        <f>C10+E10</f>
        <v>1</v>
      </c>
      <c r="H10" s="17">
        <f>D10+F10</f>
        <v>5</v>
      </c>
      <c r="J10" s="3" t="s">
        <v>34</v>
      </c>
      <c r="K10" s="7">
        <v>1</v>
      </c>
      <c r="L10" s="30">
        <v>-5</v>
      </c>
      <c r="M10" s="22">
        <v>12</v>
      </c>
    </row>
    <row r="11" spans="1:13" ht="21" customHeight="1" x14ac:dyDescent="0.35">
      <c r="A11" s="1" t="s">
        <v>1</v>
      </c>
      <c r="B11" s="23" t="str">
        <f>TabelleGrunddurchgang!O16</f>
        <v>Hans Bittermann</v>
      </c>
      <c r="C11" s="12">
        <f>SpieleFinale!C9</f>
        <v>0</v>
      </c>
      <c r="D11" s="13">
        <f>SpieleFinale!D9</f>
        <v>-6</v>
      </c>
      <c r="E11" s="12">
        <f>SpieleFinale!C19</f>
        <v>1</v>
      </c>
      <c r="F11" s="13">
        <f>SpieleFinale!D19</f>
        <v>1</v>
      </c>
      <c r="G11" s="16">
        <f t="shared" ref="G11:G12" si="1">C11+E11</f>
        <v>1</v>
      </c>
      <c r="H11" s="17">
        <f t="shared" ref="H11:H12" si="2">D11+F11</f>
        <v>-5</v>
      </c>
      <c r="J11" s="3" t="s">
        <v>38</v>
      </c>
      <c r="K11" s="7">
        <v>1</v>
      </c>
      <c r="L11" s="30">
        <v>0</v>
      </c>
      <c r="M11" s="22">
        <v>11</v>
      </c>
    </row>
    <row r="12" spans="1:13" ht="21" customHeight="1" thickBot="1" x14ac:dyDescent="0.4">
      <c r="A12" s="1" t="s">
        <v>2</v>
      </c>
      <c r="B12" s="23" t="str">
        <f>TabelleGrunddurchgang!O25</f>
        <v>Heinz Kaufmann</v>
      </c>
      <c r="C12" s="14">
        <f>SpieleFinale!C21</f>
        <v>0</v>
      </c>
      <c r="D12" s="15">
        <f>SpieleFinale!D21</f>
        <v>-1</v>
      </c>
      <c r="E12" s="14">
        <f>SpieleFinale!C33</f>
        <v>1</v>
      </c>
      <c r="F12" s="15">
        <f>SpieleFinale!D33</f>
        <v>1</v>
      </c>
      <c r="G12" s="18">
        <f t="shared" si="1"/>
        <v>1</v>
      </c>
      <c r="H12" s="19">
        <f t="shared" si="2"/>
        <v>0</v>
      </c>
      <c r="J12" s="3" t="s">
        <v>29</v>
      </c>
      <c r="K12" s="8">
        <v>1</v>
      </c>
      <c r="L12" s="31">
        <v>5</v>
      </c>
      <c r="M12" s="22">
        <v>10</v>
      </c>
    </row>
    <row r="13" spans="1:13" ht="32.25" thickBot="1" x14ac:dyDescent="0.55000000000000004">
      <c r="A13" s="43" t="s">
        <v>18</v>
      </c>
      <c r="B13" s="43"/>
      <c r="C13" s="43"/>
      <c r="D13" s="43"/>
      <c r="E13" s="43"/>
      <c r="F13" s="43"/>
      <c r="G13" s="43"/>
      <c r="H13" s="43"/>
      <c r="J13"/>
    </row>
    <row r="14" spans="1:13" x14ac:dyDescent="0.3">
      <c r="B14" s="58" t="s">
        <v>12</v>
      </c>
      <c r="C14" s="48" t="s">
        <v>5</v>
      </c>
      <c r="D14" s="49"/>
      <c r="E14" s="48" t="s">
        <v>6</v>
      </c>
      <c r="F14" s="49"/>
      <c r="G14" s="48" t="s">
        <v>11</v>
      </c>
      <c r="H14" s="49"/>
      <c r="J14" s="52" t="s">
        <v>12</v>
      </c>
      <c r="K14" s="60" t="s">
        <v>11</v>
      </c>
      <c r="L14" s="61"/>
      <c r="M14" s="32"/>
    </row>
    <row r="15" spans="1:13" x14ac:dyDescent="0.3">
      <c r="B15" s="59"/>
      <c r="C15" s="11" t="s">
        <v>9</v>
      </c>
      <c r="D15" s="9" t="s">
        <v>10</v>
      </c>
      <c r="E15" s="11" t="s">
        <v>9</v>
      </c>
      <c r="F15" s="9" t="s">
        <v>10</v>
      </c>
      <c r="G15" s="11" t="s">
        <v>9</v>
      </c>
      <c r="H15" s="9" t="s">
        <v>10</v>
      </c>
      <c r="J15" s="53"/>
      <c r="K15" s="5" t="s">
        <v>9</v>
      </c>
      <c r="L15" s="6" t="s">
        <v>10</v>
      </c>
      <c r="M15" s="32"/>
    </row>
    <row r="16" spans="1:13" ht="21" customHeight="1" x14ac:dyDescent="0.35">
      <c r="A16" s="1" t="s">
        <v>0</v>
      </c>
      <c r="B16" s="23" t="str">
        <f>TabelleGrunddurchgang!O6</f>
        <v>Eva Kraft</v>
      </c>
      <c r="C16" s="12">
        <f>SpieleFinale!C11</f>
        <v>0</v>
      </c>
      <c r="D16" s="13">
        <f>SpieleFinale!D11</f>
        <v>-5</v>
      </c>
      <c r="E16" s="12">
        <f>SpieleFinale!C35</f>
        <v>0</v>
      </c>
      <c r="F16" s="13">
        <f>SpieleFinale!D35</f>
        <v>-5</v>
      </c>
      <c r="G16" s="16">
        <f>C16+E16</f>
        <v>0</v>
      </c>
      <c r="H16" s="17">
        <f>D16+F16</f>
        <v>-10</v>
      </c>
      <c r="J16" s="3" t="s">
        <v>28</v>
      </c>
      <c r="K16" s="7">
        <v>0</v>
      </c>
      <c r="L16" s="30">
        <v>-10</v>
      </c>
      <c r="M16" s="22">
        <v>9</v>
      </c>
    </row>
    <row r="17" spans="1:13" ht="21" customHeight="1" x14ac:dyDescent="0.35">
      <c r="A17" s="1" t="s">
        <v>1</v>
      </c>
      <c r="B17" s="23" t="str">
        <f>TabelleGrunddurchgang!O15</f>
        <v>Gerhard Wilinger</v>
      </c>
      <c r="C17" s="12">
        <f>SpieleFinale!C13</f>
        <v>1</v>
      </c>
      <c r="D17" s="13">
        <f>SpieleFinale!D13</f>
        <v>5</v>
      </c>
      <c r="E17" s="12">
        <f>SpieleFinale!C23</f>
        <v>1</v>
      </c>
      <c r="F17" s="13">
        <f>SpieleFinale!D23</f>
        <v>2</v>
      </c>
      <c r="G17" s="16">
        <f t="shared" ref="G17:G18" si="3">C17+E17</f>
        <v>2</v>
      </c>
      <c r="H17" s="17">
        <f>D17+F17</f>
        <v>7</v>
      </c>
      <c r="J17" s="3" t="s">
        <v>39</v>
      </c>
      <c r="K17" s="7">
        <v>1</v>
      </c>
      <c r="L17" s="30">
        <v>3</v>
      </c>
      <c r="M17" s="22">
        <v>8</v>
      </c>
    </row>
    <row r="18" spans="1:13" ht="21" customHeight="1" thickBot="1" x14ac:dyDescent="0.4">
      <c r="A18" s="1" t="s">
        <v>2</v>
      </c>
      <c r="B18" s="23" t="str">
        <f>TabelleGrunddurchgang!O24</f>
        <v>Franz Schuh</v>
      </c>
      <c r="C18" s="14">
        <f>SpieleFinale!C25</f>
        <v>0</v>
      </c>
      <c r="D18" s="15">
        <f>SpieleFinale!D25</f>
        <v>-2</v>
      </c>
      <c r="E18" s="14">
        <f>SpieleFinale!C37</f>
        <v>1</v>
      </c>
      <c r="F18" s="15">
        <f>SpieleFinale!D37</f>
        <v>5</v>
      </c>
      <c r="G18" s="18">
        <f t="shared" si="3"/>
        <v>1</v>
      </c>
      <c r="H18" s="19">
        <f t="shared" ref="H18" si="4">D18+F18</f>
        <v>3</v>
      </c>
      <c r="J18" s="3" t="s">
        <v>40</v>
      </c>
      <c r="K18" s="8">
        <v>2</v>
      </c>
      <c r="L18" s="31">
        <v>7</v>
      </c>
      <c r="M18" s="22">
        <v>7</v>
      </c>
    </row>
    <row r="19" spans="1:13" ht="32.25" thickBot="1" x14ac:dyDescent="0.55000000000000004">
      <c r="A19" s="43" t="s">
        <v>19</v>
      </c>
      <c r="B19" s="43"/>
      <c r="C19" s="43"/>
      <c r="D19" s="43"/>
      <c r="E19" s="43"/>
      <c r="F19" s="43"/>
      <c r="G19" s="43"/>
      <c r="H19" s="43"/>
      <c r="J19"/>
    </row>
    <row r="20" spans="1:13" x14ac:dyDescent="0.3">
      <c r="B20" s="58" t="s">
        <v>12</v>
      </c>
      <c r="C20" s="48" t="s">
        <v>5</v>
      </c>
      <c r="D20" s="49"/>
      <c r="E20" s="48" t="s">
        <v>6</v>
      </c>
      <c r="F20" s="49"/>
      <c r="G20" s="48" t="s">
        <v>11</v>
      </c>
      <c r="H20" s="49"/>
      <c r="J20" s="52" t="s">
        <v>12</v>
      </c>
      <c r="K20" s="60" t="s">
        <v>11</v>
      </c>
      <c r="L20" s="61"/>
      <c r="M20" s="32"/>
    </row>
    <row r="21" spans="1:13" x14ac:dyDescent="0.3">
      <c r="B21" s="59"/>
      <c r="C21" s="11" t="s">
        <v>9</v>
      </c>
      <c r="D21" s="9" t="s">
        <v>10</v>
      </c>
      <c r="E21" s="11" t="s">
        <v>9</v>
      </c>
      <c r="F21" s="9" t="s">
        <v>10</v>
      </c>
      <c r="G21" s="11" t="s">
        <v>9</v>
      </c>
      <c r="H21" s="9" t="s">
        <v>10</v>
      </c>
      <c r="J21" s="53"/>
      <c r="K21" s="5" t="s">
        <v>9</v>
      </c>
      <c r="L21" s="6" t="s">
        <v>10</v>
      </c>
      <c r="M21" s="32"/>
    </row>
    <row r="22" spans="1:13" ht="21" customHeight="1" x14ac:dyDescent="0.35">
      <c r="A22" s="1" t="s">
        <v>0</v>
      </c>
      <c r="B22" s="23" t="str">
        <f>TabelleGrunddurchgang!O5</f>
        <v>Christian Kainz</v>
      </c>
      <c r="C22" s="12">
        <f>SpieleFinale!C39</f>
        <v>1</v>
      </c>
      <c r="D22" s="13">
        <f>SpieleFinale!D39</f>
        <v>4</v>
      </c>
      <c r="E22" s="12">
        <f>SpieleFinale!C55</f>
        <v>0</v>
      </c>
      <c r="F22" s="13">
        <f>SpieleFinale!D55</f>
        <v>-2</v>
      </c>
      <c r="G22" s="16">
        <f>C22+E22</f>
        <v>1</v>
      </c>
      <c r="H22" s="17">
        <f>D22+F22</f>
        <v>2</v>
      </c>
      <c r="J22" s="3" t="s">
        <v>27</v>
      </c>
      <c r="K22" s="7">
        <v>1</v>
      </c>
      <c r="L22" s="30">
        <v>2</v>
      </c>
      <c r="M22" s="22">
        <v>6</v>
      </c>
    </row>
    <row r="23" spans="1:13" ht="21" customHeight="1" x14ac:dyDescent="0.35">
      <c r="A23" s="1" t="s">
        <v>1</v>
      </c>
      <c r="B23" s="23" t="str">
        <f>TabelleGrunddurchgang!O14</f>
        <v>Georg Strohmeier</v>
      </c>
      <c r="C23" s="12">
        <f>SpieleFinale!C41</f>
        <v>0</v>
      </c>
      <c r="D23" s="13">
        <f>SpieleFinale!D41</f>
        <v>-4</v>
      </c>
      <c r="E23" s="12">
        <f>SpieleFinale!C47</f>
        <v>0</v>
      </c>
      <c r="F23" s="13">
        <f>SpieleFinale!D47</f>
        <v>-5</v>
      </c>
      <c r="G23" s="16">
        <f t="shared" ref="G23:G24" si="5">C23+E23</f>
        <v>0</v>
      </c>
      <c r="H23" s="17">
        <f t="shared" ref="H23:H24" si="6">D23+F23</f>
        <v>-9</v>
      </c>
      <c r="J23" s="3" t="s">
        <v>31</v>
      </c>
      <c r="K23" s="7">
        <v>0</v>
      </c>
      <c r="L23" s="30">
        <v>-9</v>
      </c>
      <c r="M23" s="22">
        <v>5</v>
      </c>
    </row>
    <row r="24" spans="1:13" ht="21" customHeight="1" thickBot="1" x14ac:dyDescent="0.4">
      <c r="A24" s="1" t="s">
        <v>2</v>
      </c>
      <c r="B24" s="23" t="str">
        <f>TabelleGrunddurchgang!O23</f>
        <v>Gaggi Rosenkranz</v>
      </c>
      <c r="C24" s="14">
        <f>SpieleFinale!C49</f>
        <v>1</v>
      </c>
      <c r="D24" s="15">
        <f>SpieleFinale!D49</f>
        <v>5</v>
      </c>
      <c r="E24" s="14">
        <f>SpieleFinale!C57</f>
        <v>1</v>
      </c>
      <c r="F24" s="15">
        <f>SpieleFinale!D57</f>
        <v>2</v>
      </c>
      <c r="G24" s="18">
        <f t="shared" si="5"/>
        <v>2</v>
      </c>
      <c r="H24" s="19">
        <f t="shared" si="6"/>
        <v>7</v>
      </c>
      <c r="J24" s="3" t="s">
        <v>36</v>
      </c>
      <c r="K24" s="8">
        <v>2</v>
      </c>
      <c r="L24" s="31">
        <v>7</v>
      </c>
      <c r="M24" s="22">
        <v>4</v>
      </c>
    </row>
    <row r="25" spans="1:13" ht="32.25" thickBot="1" x14ac:dyDescent="0.55000000000000004">
      <c r="A25" s="43" t="s">
        <v>20</v>
      </c>
      <c r="B25" s="43"/>
      <c r="C25" s="43"/>
      <c r="D25" s="43"/>
      <c r="E25" s="43"/>
      <c r="F25" s="43"/>
      <c r="G25" s="43"/>
      <c r="H25" s="43"/>
      <c r="J25"/>
    </row>
    <row r="26" spans="1:13" x14ac:dyDescent="0.3">
      <c r="B26" s="58" t="s">
        <v>12</v>
      </c>
      <c r="C26" s="48" t="s">
        <v>5</v>
      </c>
      <c r="D26" s="49"/>
      <c r="E26" s="48" t="s">
        <v>6</v>
      </c>
      <c r="F26" s="49"/>
      <c r="G26" s="48" t="s">
        <v>11</v>
      </c>
      <c r="H26" s="49"/>
      <c r="J26" s="52" t="s">
        <v>12</v>
      </c>
      <c r="K26" s="60" t="s">
        <v>11</v>
      </c>
      <c r="L26" s="61"/>
      <c r="M26" s="32"/>
    </row>
    <row r="27" spans="1:13" x14ac:dyDescent="0.3">
      <c r="B27" s="59"/>
      <c r="C27" s="11" t="s">
        <v>9</v>
      </c>
      <c r="D27" s="9" t="s">
        <v>10</v>
      </c>
      <c r="E27" s="11" t="s">
        <v>9</v>
      </c>
      <c r="F27" s="9" t="s">
        <v>10</v>
      </c>
      <c r="G27" s="11" t="s">
        <v>9</v>
      </c>
      <c r="H27" s="9" t="s">
        <v>10</v>
      </c>
      <c r="J27" s="53"/>
      <c r="K27" s="5" t="s">
        <v>9</v>
      </c>
      <c r="L27" s="6" t="s">
        <v>10</v>
      </c>
      <c r="M27" s="32"/>
    </row>
    <row r="28" spans="1:13" ht="21" customHeight="1" x14ac:dyDescent="0.35">
      <c r="A28" s="1" t="s">
        <v>0</v>
      </c>
      <c r="B28" s="23" t="str">
        <f>TabelleGrunddurchgang!O4</f>
        <v>Martin Rosenkranz</v>
      </c>
      <c r="C28" s="12">
        <f>SpieleFinale!C43</f>
        <v>0</v>
      </c>
      <c r="D28" s="13">
        <f>SpieleFinale!D43</f>
        <v>-2</v>
      </c>
      <c r="E28" s="12">
        <f>SpieleFinale!C59</f>
        <v>1</v>
      </c>
      <c r="F28" s="13">
        <f>SpieleFinale!D59</f>
        <v>2</v>
      </c>
      <c r="G28" s="16">
        <f>C28+E28</f>
        <v>1</v>
      </c>
      <c r="H28" s="17">
        <f>D28+F28</f>
        <v>0</v>
      </c>
      <c r="J28" s="3" t="s">
        <v>37</v>
      </c>
      <c r="K28" s="7">
        <v>1</v>
      </c>
      <c r="L28" s="30">
        <v>-1</v>
      </c>
      <c r="M28" s="22">
        <v>3</v>
      </c>
    </row>
    <row r="29" spans="1:13" ht="21" customHeight="1" x14ac:dyDescent="0.35">
      <c r="A29" s="1" t="s">
        <v>1</v>
      </c>
      <c r="B29" s="23" t="str">
        <f>TabelleGrunddurchgang!O13</f>
        <v>Andreas Weintögl</v>
      </c>
      <c r="C29" s="12">
        <f>SpieleFinale!C45</f>
        <v>1</v>
      </c>
      <c r="D29" s="13">
        <f>SpieleFinale!D45</f>
        <v>2</v>
      </c>
      <c r="E29" s="12">
        <f>SpieleFinale!C51</f>
        <v>0</v>
      </c>
      <c r="F29" s="13">
        <f>SpieleFinale!D51</f>
        <v>-1</v>
      </c>
      <c r="G29" s="16">
        <f t="shared" ref="G29:G30" si="7">C29+E29</f>
        <v>1</v>
      </c>
      <c r="H29" s="17">
        <f t="shared" ref="H29:H30" si="8">D29+F29</f>
        <v>1</v>
      </c>
      <c r="J29" s="3" t="s">
        <v>25</v>
      </c>
      <c r="K29" s="7">
        <v>1</v>
      </c>
      <c r="L29" s="30">
        <v>0</v>
      </c>
      <c r="M29" s="22">
        <v>2</v>
      </c>
    </row>
    <row r="30" spans="1:13" ht="21" customHeight="1" thickBot="1" x14ac:dyDescent="0.4">
      <c r="A30" s="1" t="s">
        <v>2</v>
      </c>
      <c r="B30" s="23" t="str">
        <f>TabelleGrunddurchgang!O22</f>
        <v>Manuel Fettinger</v>
      </c>
      <c r="C30" s="14">
        <f>SpieleFinale!C53</f>
        <v>1</v>
      </c>
      <c r="D30" s="15">
        <f>SpieleFinale!D53</f>
        <v>1</v>
      </c>
      <c r="E30" s="14">
        <f>SpieleFinale!C61</f>
        <v>0</v>
      </c>
      <c r="F30" s="15">
        <f>SpieleFinale!D61</f>
        <v>-2</v>
      </c>
      <c r="G30" s="18">
        <f t="shared" si="7"/>
        <v>1</v>
      </c>
      <c r="H30" s="19">
        <f t="shared" si="8"/>
        <v>-1</v>
      </c>
      <c r="J30" s="3" t="s">
        <v>32</v>
      </c>
      <c r="K30" s="8">
        <v>1</v>
      </c>
      <c r="L30" s="31">
        <v>1</v>
      </c>
      <c r="M30" s="22">
        <v>1</v>
      </c>
    </row>
  </sheetData>
  <sortState ref="J28:L30">
    <sortCondition ref="K28:K30"/>
    <sortCondition ref="L28:L30"/>
  </sortState>
  <mergeCells count="36">
    <mergeCell ref="K26:L26"/>
    <mergeCell ref="J1:M1"/>
    <mergeCell ref="J2:J3"/>
    <mergeCell ref="J8:J9"/>
    <mergeCell ref="J14:J15"/>
    <mergeCell ref="J20:J21"/>
    <mergeCell ref="K2:L2"/>
    <mergeCell ref="K8:L8"/>
    <mergeCell ref="K14:L14"/>
    <mergeCell ref="K20:L20"/>
    <mergeCell ref="J26:J27"/>
    <mergeCell ref="A25:H25"/>
    <mergeCell ref="B26:B27"/>
    <mergeCell ref="C26:D26"/>
    <mergeCell ref="E26:F26"/>
    <mergeCell ref="G26:H26"/>
    <mergeCell ref="B20:B21"/>
    <mergeCell ref="C20:D20"/>
    <mergeCell ref="E20:F20"/>
    <mergeCell ref="G20:H20"/>
    <mergeCell ref="A7:H7"/>
    <mergeCell ref="B8:B9"/>
    <mergeCell ref="C8:D8"/>
    <mergeCell ref="E8:F8"/>
    <mergeCell ref="G8:H8"/>
    <mergeCell ref="A13:H13"/>
    <mergeCell ref="B14:B15"/>
    <mergeCell ref="C14:D14"/>
    <mergeCell ref="E14:F14"/>
    <mergeCell ref="G14:H14"/>
    <mergeCell ref="A19:H19"/>
    <mergeCell ref="A1:H1"/>
    <mergeCell ref="B2:B3"/>
    <mergeCell ref="C2:D2"/>
    <mergeCell ref="E2:F2"/>
    <mergeCell ref="G2:H2"/>
  </mergeCells>
  <pageMargins left="0.31496062992125984" right="0.31496062992125984" top="0.55118110236220474" bottom="0.5511811023622047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zoomScaleNormal="100" workbookViewId="0">
      <pane ySplit="2" topLeftCell="A3" activePane="bottomLeft" state="frozen"/>
      <selection pane="bottomLeft" activeCell="B58" sqref="B58"/>
    </sheetView>
  </sheetViews>
  <sheetFormatPr baseColWidth="10" defaultColWidth="9.140625" defaultRowHeight="18.75" x14ac:dyDescent="0.3"/>
  <cols>
    <col min="1" max="1" width="27.140625" style="36" customWidth="1"/>
    <col min="2" max="2" width="9.140625" style="35"/>
    <col min="3" max="3" width="9.140625" style="34"/>
    <col min="4" max="4" width="9.140625" style="33"/>
  </cols>
  <sheetData>
    <row r="1" spans="1:10" ht="31.5" x14ac:dyDescent="0.5">
      <c r="A1" s="57" t="s">
        <v>43</v>
      </c>
      <c r="B1" s="57"/>
      <c r="C1" s="57"/>
      <c r="D1" s="57"/>
      <c r="E1" s="57"/>
    </row>
    <row r="2" spans="1:10" x14ac:dyDescent="0.3">
      <c r="B2" s="42" t="s">
        <v>42</v>
      </c>
      <c r="C2" s="34" t="s">
        <v>41</v>
      </c>
      <c r="D2" s="10" t="s">
        <v>10</v>
      </c>
    </row>
    <row r="3" spans="1:10" ht="18.75" customHeight="1" x14ac:dyDescent="0.3">
      <c r="A3" s="41" t="str">
        <f>TabelleFinale!$B$4</f>
        <v>Franz Spann</v>
      </c>
      <c r="B3" s="37">
        <v>10</v>
      </c>
      <c r="C3" s="34">
        <f>IF(B3&gt;B5,1,0)</f>
        <v>1</v>
      </c>
      <c r="D3" s="33">
        <f>B3-B5</f>
        <v>7</v>
      </c>
      <c r="E3" s="56">
        <v>31</v>
      </c>
      <c r="F3" s="2"/>
      <c r="G3" s="2"/>
      <c r="H3" s="2"/>
      <c r="I3" s="2"/>
      <c r="J3" s="2"/>
    </row>
    <row r="4" spans="1:10" ht="7.5" customHeight="1" x14ac:dyDescent="0.3">
      <c r="A4" s="40"/>
      <c r="B4" s="39"/>
      <c r="C4" s="39"/>
      <c r="D4" s="39"/>
      <c r="E4" s="56"/>
      <c r="F4" s="2"/>
      <c r="G4" s="2"/>
      <c r="H4" s="2"/>
      <c r="I4" s="2"/>
      <c r="J4" s="2"/>
    </row>
    <row r="5" spans="1:10" ht="18.75" customHeight="1" x14ac:dyDescent="0.3">
      <c r="A5" s="38" t="str">
        <f>TabelleFinale!$B$5</f>
        <v>Lukas Willinger</v>
      </c>
      <c r="B5" s="37">
        <v>3</v>
      </c>
      <c r="C5" s="34">
        <f>IF(B5&gt;B3,1,0)</f>
        <v>0</v>
      </c>
      <c r="D5" s="33">
        <f>B5-B3</f>
        <v>-7</v>
      </c>
      <c r="E5" s="56"/>
      <c r="F5" s="2"/>
      <c r="G5" s="2"/>
      <c r="H5" s="2"/>
      <c r="I5" s="2"/>
      <c r="J5" s="2"/>
    </row>
    <row r="6" spans="1:10" ht="22.5" customHeight="1" x14ac:dyDescent="0.3">
      <c r="E6" s="2"/>
      <c r="F6" s="2"/>
      <c r="G6" s="2"/>
      <c r="H6" s="2"/>
      <c r="I6" s="2"/>
      <c r="J6" s="2"/>
    </row>
    <row r="7" spans="1:10" ht="18.75" customHeight="1" x14ac:dyDescent="0.3">
      <c r="A7" s="41" t="str">
        <f>TabelleFinale!$B$10</f>
        <v>Gerald Kraft</v>
      </c>
      <c r="B7" s="37">
        <v>10</v>
      </c>
      <c r="C7" s="34">
        <f>IF(B7&gt;B9,1,0)</f>
        <v>1</v>
      </c>
      <c r="D7" s="33">
        <f>B7-B9</f>
        <v>6</v>
      </c>
      <c r="E7" s="56">
        <v>32</v>
      </c>
      <c r="F7" s="2"/>
      <c r="G7" s="2"/>
      <c r="H7" s="2"/>
      <c r="I7" s="2"/>
      <c r="J7" s="2"/>
    </row>
    <row r="8" spans="1:10" ht="7.5" customHeight="1" x14ac:dyDescent="0.3">
      <c r="A8" s="40"/>
      <c r="B8" s="39"/>
      <c r="C8" s="39"/>
      <c r="D8" s="39"/>
      <c r="E8" s="56"/>
      <c r="F8" s="2"/>
      <c r="G8" s="2"/>
      <c r="H8" s="2"/>
      <c r="I8" s="2"/>
      <c r="J8" s="2"/>
    </row>
    <row r="9" spans="1:10" ht="18.75" customHeight="1" x14ac:dyDescent="0.3">
      <c r="A9" s="38" t="str">
        <f>TabelleFinale!$B$11</f>
        <v>Hans Bittermann</v>
      </c>
      <c r="B9" s="37">
        <v>4</v>
      </c>
      <c r="C9" s="34">
        <f>IF(B9&gt;B7,1,0)</f>
        <v>0</v>
      </c>
      <c r="D9" s="33">
        <f>B9-B7</f>
        <v>-6</v>
      </c>
      <c r="E9" s="56"/>
      <c r="F9" s="2"/>
      <c r="G9" s="2"/>
      <c r="H9" s="2"/>
      <c r="I9" s="2"/>
      <c r="J9" s="2"/>
    </row>
    <row r="10" spans="1:10" ht="22.5" customHeight="1" x14ac:dyDescent="0.3">
      <c r="E10" s="2"/>
      <c r="F10" s="2"/>
      <c r="G10" s="2"/>
      <c r="H10" s="2"/>
      <c r="I10" s="2"/>
      <c r="J10" s="2"/>
    </row>
    <row r="11" spans="1:10" ht="18.75" customHeight="1" x14ac:dyDescent="0.3">
      <c r="A11" s="41" t="str">
        <f>TabelleFinale!$B$16</f>
        <v>Eva Kraft</v>
      </c>
      <c r="B11" s="37">
        <v>5</v>
      </c>
      <c r="C11" s="34">
        <f>IF(B11&gt;B13,1,0)</f>
        <v>0</v>
      </c>
      <c r="D11" s="33">
        <f>B11-B13</f>
        <v>-5</v>
      </c>
      <c r="E11" s="56">
        <v>33</v>
      </c>
    </row>
    <row r="12" spans="1:10" ht="7.5" customHeight="1" x14ac:dyDescent="0.3">
      <c r="A12" s="40"/>
      <c r="B12" s="39"/>
      <c r="C12" s="39"/>
      <c r="D12" s="39"/>
      <c r="E12" s="56"/>
    </row>
    <row r="13" spans="1:10" ht="18.75" customHeight="1" x14ac:dyDescent="0.3">
      <c r="A13" s="38" t="str">
        <f>TabelleFinale!$B$17</f>
        <v>Gerhard Wilinger</v>
      </c>
      <c r="B13" s="37">
        <v>10</v>
      </c>
      <c r="C13" s="34">
        <f>IF(B13&gt;B11,1,0)</f>
        <v>1</v>
      </c>
      <c r="D13" s="33">
        <f>B13-B11</f>
        <v>5</v>
      </c>
      <c r="E13" s="56"/>
    </row>
    <row r="14" spans="1:10" ht="22.5" customHeight="1" x14ac:dyDescent="0.3"/>
    <row r="15" spans="1:10" ht="18.75" customHeight="1" x14ac:dyDescent="0.3">
      <c r="A15" s="41" t="str">
        <f>TabelleFinale!$B$5</f>
        <v>Lukas Willinger</v>
      </c>
      <c r="B15" s="37">
        <v>5</v>
      </c>
      <c r="C15" s="34">
        <f>IF(B15&gt;B17,1,0)</f>
        <v>0</v>
      </c>
      <c r="D15" s="33">
        <f>B15-B17</f>
        <v>-5</v>
      </c>
      <c r="E15" s="56">
        <v>34</v>
      </c>
    </row>
    <row r="16" spans="1:10" ht="7.5" customHeight="1" x14ac:dyDescent="0.3">
      <c r="A16" s="40"/>
      <c r="B16" s="39"/>
      <c r="C16" s="39"/>
      <c r="D16" s="39"/>
      <c r="E16" s="56"/>
    </row>
    <row r="17" spans="1:5" ht="18.75" customHeight="1" x14ac:dyDescent="0.3">
      <c r="A17" s="38" t="str">
        <f>TabelleFinale!$B$6</f>
        <v>Pizi Rosenkranz</v>
      </c>
      <c r="B17" s="37">
        <v>10</v>
      </c>
      <c r="C17" s="34">
        <f>IF(B17&gt;B15,1,0)</f>
        <v>1</v>
      </c>
      <c r="D17" s="33">
        <f>B17-B15</f>
        <v>5</v>
      </c>
      <c r="E17" s="56"/>
    </row>
    <row r="18" spans="1:5" ht="22.5" customHeight="1" x14ac:dyDescent="0.3"/>
    <row r="19" spans="1:5" ht="18.75" customHeight="1" x14ac:dyDescent="0.3">
      <c r="A19" s="41" t="str">
        <f>TabelleFinale!$B$11</f>
        <v>Hans Bittermann</v>
      </c>
      <c r="B19" s="37">
        <v>10</v>
      </c>
      <c r="C19" s="34">
        <f>IF(B19&gt;B21,1,0)</f>
        <v>1</v>
      </c>
      <c r="D19" s="33">
        <f>B19-B21</f>
        <v>1</v>
      </c>
      <c r="E19" s="56">
        <v>35</v>
      </c>
    </row>
    <row r="20" spans="1:5" ht="7.5" customHeight="1" x14ac:dyDescent="0.3">
      <c r="A20" s="40"/>
      <c r="B20" s="39"/>
      <c r="C20" s="39"/>
      <c r="D20" s="39"/>
      <c r="E20" s="56"/>
    </row>
    <row r="21" spans="1:5" ht="18.75" customHeight="1" x14ac:dyDescent="0.3">
      <c r="A21" s="38" t="str">
        <f>TabelleFinale!$B$12</f>
        <v>Heinz Kaufmann</v>
      </c>
      <c r="B21" s="37">
        <v>9</v>
      </c>
      <c r="C21" s="34">
        <f>IF(B21&gt;B19,1,0)</f>
        <v>0</v>
      </c>
      <c r="D21" s="33">
        <f>B21-B19</f>
        <v>-1</v>
      </c>
      <c r="E21" s="56"/>
    </row>
    <row r="22" spans="1:5" ht="22.5" customHeight="1" x14ac:dyDescent="0.3"/>
    <row r="23" spans="1:5" ht="18.75" customHeight="1" x14ac:dyDescent="0.3">
      <c r="A23" s="41" t="str">
        <f>TabelleFinale!$B$17</f>
        <v>Gerhard Wilinger</v>
      </c>
      <c r="B23" s="37">
        <v>10</v>
      </c>
      <c r="C23" s="34">
        <f>IF(B23&gt;B25,1,0)</f>
        <v>1</v>
      </c>
      <c r="D23" s="33">
        <f>B23-B25</f>
        <v>2</v>
      </c>
      <c r="E23" s="56">
        <v>36</v>
      </c>
    </row>
    <row r="24" spans="1:5" ht="7.5" customHeight="1" x14ac:dyDescent="0.3">
      <c r="A24" s="40"/>
      <c r="B24" s="39"/>
      <c r="C24" s="39"/>
      <c r="D24" s="39"/>
      <c r="E24" s="56"/>
    </row>
    <row r="25" spans="1:5" ht="18.75" customHeight="1" x14ac:dyDescent="0.3">
      <c r="A25" s="38" t="str">
        <f>TabelleFinale!$B$18</f>
        <v>Franz Schuh</v>
      </c>
      <c r="B25" s="37">
        <v>8</v>
      </c>
      <c r="C25" s="34">
        <f>IF(B25&gt;B23,1,0)</f>
        <v>0</v>
      </c>
      <c r="D25" s="33">
        <f>B25-B23</f>
        <v>-2</v>
      </c>
      <c r="E25" s="56"/>
    </row>
    <row r="26" spans="1:5" ht="22.5" customHeight="1" x14ac:dyDescent="0.3"/>
    <row r="27" spans="1:5" ht="18.75" customHeight="1" x14ac:dyDescent="0.3">
      <c r="A27" s="41" t="str">
        <f>TabelleFinale!$B$4</f>
        <v>Franz Spann</v>
      </c>
      <c r="B27" s="37">
        <v>10</v>
      </c>
      <c r="C27" s="34">
        <f>IF(B27&gt;B29,1,0)</f>
        <v>1</v>
      </c>
      <c r="D27" s="33">
        <f>B27-B29</f>
        <v>6</v>
      </c>
      <c r="E27" s="56">
        <v>37</v>
      </c>
    </row>
    <row r="28" spans="1:5" ht="7.5" customHeight="1" x14ac:dyDescent="0.3">
      <c r="A28" s="40"/>
      <c r="B28" s="39"/>
      <c r="C28" s="39"/>
      <c r="D28" s="39"/>
      <c r="E28" s="56"/>
    </row>
    <row r="29" spans="1:5" ht="18.75" customHeight="1" x14ac:dyDescent="0.3">
      <c r="A29" s="38" t="str">
        <f>TabelleFinale!$B$6</f>
        <v>Pizi Rosenkranz</v>
      </c>
      <c r="B29" s="37">
        <v>4</v>
      </c>
      <c r="C29" s="34">
        <f>IF(B29&gt;B27,1,0)</f>
        <v>0</v>
      </c>
      <c r="D29" s="33">
        <f>B29-B27</f>
        <v>-6</v>
      </c>
      <c r="E29" s="56"/>
    </row>
    <row r="30" spans="1:5" ht="22.5" customHeight="1" x14ac:dyDescent="0.3"/>
    <row r="31" spans="1:5" ht="18.75" customHeight="1" x14ac:dyDescent="0.3">
      <c r="A31" s="41" t="str">
        <f>TabelleFinale!$B$10</f>
        <v>Gerald Kraft</v>
      </c>
      <c r="B31" s="37">
        <v>9</v>
      </c>
      <c r="C31" s="34">
        <f>IF(B31&gt;B33,1,0)</f>
        <v>0</v>
      </c>
      <c r="D31" s="33">
        <f>B31-B33</f>
        <v>-1</v>
      </c>
      <c r="E31" s="56">
        <v>38</v>
      </c>
    </row>
    <row r="32" spans="1:5" ht="7.5" customHeight="1" x14ac:dyDescent="0.3">
      <c r="A32" s="40"/>
      <c r="B32" s="39"/>
      <c r="C32" s="39"/>
      <c r="D32" s="39"/>
      <c r="E32" s="56"/>
    </row>
    <row r="33" spans="1:5" ht="18.75" customHeight="1" x14ac:dyDescent="0.3">
      <c r="A33" s="38" t="str">
        <f>TabelleFinale!$B$12</f>
        <v>Heinz Kaufmann</v>
      </c>
      <c r="B33" s="37">
        <v>10</v>
      </c>
      <c r="C33" s="34">
        <f>IF(B33&gt;B31,1,0)</f>
        <v>1</v>
      </c>
      <c r="D33" s="33">
        <f>B33-B31</f>
        <v>1</v>
      </c>
      <c r="E33" s="56"/>
    </row>
    <row r="34" spans="1:5" ht="22.5" customHeight="1" x14ac:dyDescent="0.3"/>
    <row r="35" spans="1:5" ht="18.75" customHeight="1" x14ac:dyDescent="0.3">
      <c r="A35" s="41" t="str">
        <f>TabelleFinale!$B$16</f>
        <v>Eva Kraft</v>
      </c>
      <c r="B35" s="37">
        <v>5</v>
      </c>
      <c r="C35" s="34">
        <f>IF(B35&gt;B37,1,0)</f>
        <v>0</v>
      </c>
      <c r="D35" s="33">
        <f>B35-B37</f>
        <v>-5</v>
      </c>
      <c r="E35" s="56">
        <v>39</v>
      </c>
    </row>
    <row r="36" spans="1:5" ht="7.5" customHeight="1" x14ac:dyDescent="0.3">
      <c r="A36" s="40"/>
      <c r="B36" s="39"/>
      <c r="C36" s="39"/>
      <c r="D36" s="39"/>
      <c r="E36" s="56"/>
    </row>
    <row r="37" spans="1:5" ht="18.75" customHeight="1" x14ac:dyDescent="0.3">
      <c r="A37" s="38" t="str">
        <f>TabelleFinale!$B$18</f>
        <v>Franz Schuh</v>
      </c>
      <c r="B37" s="37">
        <v>10</v>
      </c>
      <c r="C37" s="34">
        <f>IF(B37&gt;B35,1,0)</f>
        <v>1</v>
      </c>
      <c r="D37" s="33">
        <f>B37-B35</f>
        <v>5</v>
      </c>
      <c r="E37" s="56"/>
    </row>
    <row r="38" spans="1:5" ht="22.5" customHeight="1" x14ac:dyDescent="0.3"/>
    <row r="39" spans="1:5" ht="18.75" customHeight="1" x14ac:dyDescent="0.3">
      <c r="A39" s="41" t="str">
        <f>TabelleFinale!$B$22</f>
        <v>Christian Kainz</v>
      </c>
      <c r="B39" s="37">
        <v>10</v>
      </c>
      <c r="C39" s="34">
        <f>IF(B39&gt;B41,1,0)</f>
        <v>1</v>
      </c>
      <c r="D39" s="33">
        <f>B39-B41</f>
        <v>4</v>
      </c>
      <c r="E39" s="56">
        <v>40</v>
      </c>
    </row>
    <row r="40" spans="1:5" ht="7.5" customHeight="1" x14ac:dyDescent="0.3">
      <c r="A40" s="40"/>
      <c r="B40" s="39"/>
      <c r="C40" s="39"/>
      <c r="D40" s="39"/>
      <c r="E40" s="56"/>
    </row>
    <row r="41" spans="1:5" ht="18.75" customHeight="1" x14ac:dyDescent="0.3">
      <c r="A41" s="38" t="str">
        <f>TabelleFinale!$B$23</f>
        <v>Georg Strohmeier</v>
      </c>
      <c r="B41" s="37">
        <v>6</v>
      </c>
      <c r="C41" s="34">
        <f>IF(B41&gt;B39,1,0)</f>
        <v>0</v>
      </c>
      <c r="D41" s="33">
        <f>B41-B39</f>
        <v>-4</v>
      </c>
      <c r="E41" s="56"/>
    </row>
    <row r="42" spans="1:5" ht="22.5" customHeight="1" x14ac:dyDescent="0.3"/>
    <row r="43" spans="1:5" ht="18.75" customHeight="1" x14ac:dyDescent="0.3">
      <c r="A43" s="41" t="str">
        <f>TabelleFinale!$B$28</f>
        <v>Martin Rosenkranz</v>
      </c>
      <c r="B43" s="37">
        <v>8</v>
      </c>
      <c r="C43" s="34">
        <f>IF(B43&gt;B45,1,0)</f>
        <v>0</v>
      </c>
      <c r="D43" s="33">
        <f>B43-B45</f>
        <v>-2</v>
      </c>
      <c r="E43" s="56">
        <v>41</v>
      </c>
    </row>
    <row r="44" spans="1:5" ht="7.5" customHeight="1" x14ac:dyDescent="0.3">
      <c r="A44" s="40"/>
      <c r="B44" s="39"/>
      <c r="C44" s="39"/>
      <c r="D44" s="39"/>
      <c r="E44" s="56"/>
    </row>
    <row r="45" spans="1:5" ht="18.75" customHeight="1" x14ac:dyDescent="0.3">
      <c r="A45" s="38" t="str">
        <f>TabelleFinale!$B$29</f>
        <v>Andreas Weintögl</v>
      </c>
      <c r="B45" s="37">
        <v>10</v>
      </c>
      <c r="C45" s="34">
        <f>IF(B45&gt;B43,1,0)</f>
        <v>1</v>
      </c>
      <c r="D45" s="33">
        <f>B45-B43</f>
        <v>2</v>
      </c>
      <c r="E45" s="56"/>
    </row>
    <row r="46" spans="1:5" ht="22.5" customHeight="1" x14ac:dyDescent="0.3"/>
    <row r="47" spans="1:5" ht="18.75" customHeight="1" x14ac:dyDescent="0.3">
      <c r="A47" s="41" t="str">
        <f>TabelleFinale!$B$23</f>
        <v>Georg Strohmeier</v>
      </c>
      <c r="B47" s="37">
        <v>5</v>
      </c>
      <c r="C47" s="34">
        <f>IF(B47&gt;B49,1,0)</f>
        <v>0</v>
      </c>
      <c r="D47" s="33">
        <f>B47-B49</f>
        <v>-5</v>
      </c>
      <c r="E47" s="56">
        <v>42</v>
      </c>
    </row>
    <row r="48" spans="1:5" ht="7.5" customHeight="1" x14ac:dyDescent="0.3">
      <c r="A48" s="40"/>
      <c r="B48" s="39"/>
      <c r="C48" s="39"/>
      <c r="D48" s="39"/>
      <c r="E48" s="56"/>
    </row>
    <row r="49" spans="1:5" ht="18.75" customHeight="1" x14ac:dyDescent="0.3">
      <c r="A49" s="38" t="str">
        <f>TabelleFinale!$B$24</f>
        <v>Gaggi Rosenkranz</v>
      </c>
      <c r="B49" s="37">
        <v>10</v>
      </c>
      <c r="C49" s="34">
        <f>IF(B49&gt;B47,1,0)</f>
        <v>1</v>
      </c>
      <c r="D49" s="33">
        <f>B49-B47</f>
        <v>5</v>
      </c>
      <c r="E49" s="56"/>
    </row>
    <row r="50" spans="1:5" ht="22.5" customHeight="1" x14ac:dyDescent="0.3"/>
    <row r="51" spans="1:5" ht="18.75" customHeight="1" x14ac:dyDescent="0.3">
      <c r="A51" s="41" t="str">
        <f>TabelleFinale!$B$29</f>
        <v>Andreas Weintögl</v>
      </c>
      <c r="B51" s="37">
        <v>9</v>
      </c>
      <c r="C51" s="34">
        <f>IF(B51&gt;B53,1,0)</f>
        <v>0</v>
      </c>
      <c r="D51" s="33">
        <f>B51-B53</f>
        <v>-1</v>
      </c>
      <c r="E51" s="56">
        <v>43</v>
      </c>
    </row>
    <row r="52" spans="1:5" ht="7.5" customHeight="1" x14ac:dyDescent="0.3">
      <c r="A52" s="40"/>
      <c r="B52" s="39"/>
      <c r="C52" s="39"/>
      <c r="D52" s="39"/>
      <c r="E52" s="56"/>
    </row>
    <row r="53" spans="1:5" ht="18.75" customHeight="1" x14ac:dyDescent="0.3">
      <c r="A53" s="38" t="str">
        <f>TabelleFinale!$B$30</f>
        <v>Manuel Fettinger</v>
      </c>
      <c r="B53" s="37">
        <v>10</v>
      </c>
      <c r="C53" s="34">
        <f>IF(B53&gt;B51,1,0)</f>
        <v>1</v>
      </c>
      <c r="D53" s="33">
        <f>B53-B51</f>
        <v>1</v>
      </c>
      <c r="E53" s="56"/>
    </row>
    <row r="54" spans="1:5" ht="22.5" customHeight="1" x14ac:dyDescent="0.3"/>
    <row r="55" spans="1:5" ht="18.75" customHeight="1" x14ac:dyDescent="0.3">
      <c r="A55" s="41" t="str">
        <f>TabelleFinale!$B$22</f>
        <v>Christian Kainz</v>
      </c>
      <c r="B55" s="37">
        <v>8</v>
      </c>
      <c r="C55" s="34">
        <f>IF(B55&gt;B57,1,0)</f>
        <v>0</v>
      </c>
      <c r="D55" s="33">
        <f>B55-B57</f>
        <v>-2</v>
      </c>
      <c r="E55" s="56">
        <v>44</v>
      </c>
    </row>
    <row r="56" spans="1:5" ht="7.5" customHeight="1" x14ac:dyDescent="0.3">
      <c r="A56" s="40"/>
      <c r="B56" s="39"/>
      <c r="C56" s="39"/>
      <c r="D56" s="39"/>
      <c r="E56" s="56"/>
    </row>
    <row r="57" spans="1:5" ht="18.75" customHeight="1" x14ac:dyDescent="0.3">
      <c r="A57" s="38" t="str">
        <f>TabelleFinale!$B$24</f>
        <v>Gaggi Rosenkranz</v>
      </c>
      <c r="B57" s="37">
        <v>10</v>
      </c>
      <c r="C57" s="34">
        <f>IF(B57&gt;B55,1,0)</f>
        <v>1</v>
      </c>
      <c r="D57" s="33">
        <f>B57-B55</f>
        <v>2</v>
      </c>
      <c r="E57" s="56"/>
    </row>
    <row r="58" spans="1:5" ht="22.5" customHeight="1" x14ac:dyDescent="0.3"/>
    <row r="59" spans="1:5" ht="18.75" customHeight="1" x14ac:dyDescent="0.3">
      <c r="A59" s="41" t="str">
        <f>TabelleFinale!$B$28</f>
        <v>Martin Rosenkranz</v>
      </c>
      <c r="B59" s="37">
        <v>10</v>
      </c>
      <c r="C59" s="34">
        <f>IF(B59&gt;B61,1,0)</f>
        <v>1</v>
      </c>
      <c r="D59" s="33">
        <f>B59-B61</f>
        <v>2</v>
      </c>
      <c r="E59" s="56">
        <v>45</v>
      </c>
    </row>
    <row r="60" spans="1:5" ht="7.5" customHeight="1" x14ac:dyDescent="0.3">
      <c r="A60" s="40"/>
      <c r="B60" s="39"/>
      <c r="C60" s="39"/>
      <c r="D60" s="39"/>
      <c r="E60" s="56"/>
    </row>
    <row r="61" spans="1:5" ht="18.75" customHeight="1" x14ac:dyDescent="0.3">
      <c r="A61" s="38" t="str">
        <f>TabelleFinale!$B$30</f>
        <v>Manuel Fettinger</v>
      </c>
      <c r="B61" s="37">
        <v>8</v>
      </c>
      <c r="C61" s="34">
        <f>IF(B61&gt;B59,1,0)</f>
        <v>0</v>
      </c>
      <c r="D61" s="33">
        <f>B61-B59</f>
        <v>-2</v>
      </c>
      <c r="E61" s="56"/>
    </row>
  </sheetData>
  <mergeCells count="16">
    <mergeCell ref="A1:E1"/>
    <mergeCell ref="E59:E61"/>
    <mergeCell ref="E39:E41"/>
    <mergeCell ref="E43:E45"/>
    <mergeCell ref="E47:E49"/>
    <mergeCell ref="E51:E53"/>
    <mergeCell ref="E55:E57"/>
    <mergeCell ref="E19:E21"/>
    <mergeCell ref="E23:E25"/>
    <mergeCell ref="E27:E29"/>
    <mergeCell ref="E31:E33"/>
    <mergeCell ref="E35:E37"/>
    <mergeCell ref="E3:E5"/>
    <mergeCell ref="E7:E9"/>
    <mergeCell ref="E11:E13"/>
    <mergeCell ref="E15:E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O13" sqref="O13"/>
    </sheetView>
  </sheetViews>
  <sheetFormatPr baseColWidth="10" defaultColWidth="9.140625" defaultRowHeight="15" x14ac:dyDescent="0.25"/>
  <cols>
    <col min="1" max="1" width="24.7109375" style="2" customWidth="1"/>
    <col min="2" max="3" width="8.5703125" customWidth="1"/>
    <col min="4" max="4" width="9.140625" style="10"/>
  </cols>
  <sheetData>
    <row r="1" spans="1:4" ht="42.75" thickBot="1" x14ac:dyDescent="0.7">
      <c r="A1" s="62" t="s">
        <v>24</v>
      </c>
      <c r="B1" s="62"/>
      <c r="C1" s="62"/>
      <c r="D1" s="62"/>
    </row>
    <row r="2" spans="1:4" x14ac:dyDescent="0.25">
      <c r="A2" s="52" t="s">
        <v>12</v>
      </c>
      <c r="B2" s="60" t="s">
        <v>11</v>
      </c>
      <c r="C2" s="61"/>
      <c r="D2" s="32"/>
    </row>
    <row r="3" spans="1:4" x14ac:dyDescent="0.25">
      <c r="A3" s="53"/>
      <c r="B3" s="5" t="s">
        <v>9</v>
      </c>
      <c r="C3" s="6" t="s">
        <v>10</v>
      </c>
      <c r="D3" s="32" t="s">
        <v>45</v>
      </c>
    </row>
    <row r="4" spans="1:4" ht="21" customHeight="1" x14ac:dyDescent="0.35">
      <c r="A4" s="3" t="s">
        <v>32</v>
      </c>
      <c r="B4" s="7">
        <v>1</v>
      </c>
      <c r="C4" s="30">
        <v>1</v>
      </c>
      <c r="D4" s="22">
        <v>1</v>
      </c>
    </row>
    <row r="5" spans="1:4" ht="21" customHeight="1" x14ac:dyDescent="0.35">
      <c r="A5" s="3" t="s">
        <v>25</v>
      </c>
      <c r="B5" s="7">
        <v>1</v>
      </c>
      <c r="C5" s="30">
        <v>0</v>
      </c>
      <c r="D5" s="22">
        <v>2</v>
      </c>
    </row>
    <row r="6" spans="1:4" ht="21" customHeight="1" thickBot="1" x14ac:dyDescent="0.4">
      <c r="A6" s="3" t="s">
        <v>37</v>
      </c>
      <c r="B6" s="8">
        <v>1</v>
      </c>
      <c r="C6" s="31">
        <v>-1</v>
      </c>
      <c r="D6" s="22">
        <v>3</v>
      </c>
    </row>
    <row r="7" spans="1:4" ht="21" customHeight="1" x14ac:dyDescent="0.35">
      <c r="A7" s="3" t="s">
        <v>36</v>
      </c>
      <c r="B7" s="7">
        <v>2</v>
      </c>
      <c r="C7" s="30">
        <v>7</v>
      </c>
      <c r="D7" s="22">
        <v>4</v>
      </c>
    </row>
    <row r="8" spans="1:4" ht="21" customHeight="1" x14ac:dyDescent="0.35">
      <c r="A8" s="3" t="s">
        <v>31</v>
      </c>
      <c r="B8" s="7">
        <v>0</v>
      </c>
      <c r="C8" s="30">
        <v>-9</v>
      </c>
      <c r="D8" s="22">
        <v>5</v>
      </c>
    </row>
    <row r="9" spans="1:4" ht="21" customHeight="1" thickBot="1" x14ac:dyDescent="0.4">
      <c r="A9" s="3" t="s">
        <v>27</v>
      </c>
      <c r="B9" s="8">
        <v>1</v>
      </c>
      <c r="C9" s="31">
        <v>2</v>
      </c>
      <c r="D9" s="22">
        <v>6</v>
      </c>
    </row>
    <row r="10" spans="1:4" ht="21" customHeight="1" x14ac:dyDescent="0.35">
      <c r="A10" s="3" t="s">
        <v>40</v>
      </c>
      <c r="B10" s="7">
        <v>2</v>
      </c>
      <c r="C10" s="30">
        <v>7</v>
      </c>
      <c r="D10" s="22">
        <v>7</v>
      </c>
    </row>
    <row r="11" spans="1:4" ht="21" customHeight="1" x14ac:dyDescent="0.35">
      <c r="A11" s="3" t="s">
        <v>39</v>
      </c>
      <c r="B11" s="7">
        <v>1</v>
      </c>
      <c r="C11" s="30">
        <v>3</v>
      </c>
      <c r="D11" s="22">
        <v>8</v>
      </c>
    </row>
    <row r="12" spans="1:4" ht="21" customHeight="1" thickBot="1" x14ac:dyDescent="0.4">
      <c r="A12" s="3" t="s">
        <v>28</v>
      </c>
      <c r="B12" s="8">
        <v>0</v>
      </c>
      <c r="C12" s="31">
        <v>-10</v>
      </c>
      <c r="D12" s="22">
        <v>9</v>
      </c>
    </row>
    <row r="13" spans="1:4" ht="21" customHeight="1" x14ac:dyDescent="0.35">
      <c r="A13" s="3" t="s">
        <v>29</v>
      </c>
      <c r="B13" s="7">
        <v>1</v>
      </c>
      <c r="C13" s="30">
        <v>5</v>
      </c>
      <c r="D13" s="22">
        <v>10</v>
      </c>
    </row>
    <row r="14" spans="1:4" ht="21" customHeight="1" x14ac:dyDescent="0.35">
      <c r="A14" s="3" t="s">
        <v>38</v>
      </c>
      <c r="B14" s="7">
        <v>1</v>
      </c>
      <c r="C14" s="30">
        <v>0</v>
      </c>
      <c r="D14" s="22">
        <v>11</v>
      </c>
    </row>
    <row r="15" spans="1:4" ht="21" customHeight="1" thickBot="1" x14ac:dyDescent="0.4">
      <c r="A15" s="3" t="s">
        <v>34</v>
      </c>
      <c r="B15" s="8">
        <v>1</v>
      </c>
      <c r="C15" s="31">
        <v>-5</v>
      </c>
      <c r="D15" s="22">
        <v>12</v>
      </c>
    </row>
    <row r="16" spans="1:4" ht="21" customHeight="1" x14ac:dyDescent="0.35">
      <c r="A16" s="3" t="s">
        <v>26</v>
      </c>
      <c r="B16" s="7">
        <v>2</v>
      </c>
      <c r="C16" s="30">
        <v>13</v>
      </c>
      <c r="D16" s="22">
        <v>13</v>
      </c>
    </row>
    <row r="17" spans="1:4" ht="21" customHeight="1" x14ac:dyDescent="0.35">
      <c r="A17" s="3" t="s">
        <v>35</v>
      </c>
      <c r="B17" s="7">
        <v>1</v>
      </c>
      <c r="C17" s="30">
        <v>-1</v>
      </c>
      <c r="D17" s="22">
        <v>14</v>
      </c>
    </row>
    <row r="18" spans="1:4" ht="21" customHeight="1" thickBot="1" x14ac:dyDescent="0.4">
      <c r="A18" s="3" t="s">
        <v>33</v>
      </c>
      <c r="B18" s="8">
        <v>0</v>
      </c>
      <c r="C18" s="31">
        <v>-12</v>
      </c>
      <c r="D18" s="22">
        <v>15</v>
      </c>
    </row>
  </sheetData>
  <sortState ref="A5:D18">
    <sortCondition ref="D4:D18"/>
  </sortState>
  <mergeCells count="3">
    <mergeCell ref="A1:D1"/>
    <mergeCell ref="A2:A3"/>
    <mergeCell ref="B2:C2"/>
  </mergeCells>
  <pageMargins left="0.31496062992125984" right="0.31496062992125984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TabelleGrunddurchgang</vt:lpstr>
      <vt:lpstr>SpieleGrunddurchgang</vt:lpstr>
      <vt:lpstr>TabelleFinale</vt:lpstr>
      <vt:lpstr>SpieleFinale</vt:lpstr>
      <vt:lpstr>Endergebnis</vt:lpstr>
    </vt:vector>
  </TitlesOfParts>
  <Company>Kuoni Travel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Strohmeier, Georg</dc:creator>
  <cp:lastModifiedBy>Friedrich Rosenkranz</cp:lastModifiedBy>
  <cp:lastPrinted>2015-05-27T15:34:34Z</cp:lastPrinted>
  <dcterms:created xsi:type="dcterms:W3CDTF">2015-05-26T12:52:57Z</dcterms:created>
  <dcterms:modified xsi:type="dcterms:W3CDTF">2016-07-24T07:16:17Z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